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U:\CTU\EKONOMIKA\00_EKOPOKYNY ČTU\2022_ekopokyny_CTU\"/>
    </mc:Choice>
  </mc:AlternateContent>
  <xr:revisionPtr revIDLastSave="0" documentId="13_ncr:1_{3ADFA831-4334-4F04-A60F-5D5627398A81}" xr6:coauthVersionLast="47" xr6:coauthVersionMax="47" xr10:uidLastSave="{00000000-0000-0000-0000-000000000000}"/>
  <bookViews>
    <workbookView xWindow="-120" yWindow="-120" windowWidth="29040" windowHeight="15720" firstSheet="9" activeTab="14" xr2:uid="{00000000-000D-0000-FFFF-FFFF00000000}"/>
  </bookViews>
  <sheets>
    <sheet name="1 Letní tábor" sheetId="1" r:id="rId1"/>
    <sheet name="1 Zimní tábor" sheetId="18" r:id="rId2"/>
    <sheet name="2 Výchova" sheetId="3" r:id="rId3"/>
    <sheet name="3 Dlouhodobá akce" sheetId="4" r:id="rId4"/>
    <sheet name="4 Porta" sheetId="5" r:id="rId5"/>
    <sheet name="5 Brána" sheetId="6" r:id="rId6"/>
    <sheet name="6 HSV provoz" sheetId="7" r:id="rId7"/>
    <sheet name="7 Přímá práce s dětmi a mládeží" sheetId="20" r:id="rId8"/>
    <sheet name="8 Krátkodobá akce" sheetId="22" r:id="rId9"/>
    <sheet name="9 Tábornický kemp" sheetId="25" r:id="rId10"/>
    <sheet name="N Rozpis nákladů akce" sheetId="9" r:id="rId11"/>
    <sheet name="X vyúčtování nákladů obecně" sheetId="11" r:id="rId12"/>
    <sheet name="Vzor faktury" sheetId="13" r:id="rId13"/>
    <sheet name="Výdajový pokladní doklad" sheetId="16" r:id="rId14"/>
    <sheet name="Cestovní příkaz" sheetId="15" r:id="rId15"/>
    <sheet name="Přehled o příjmech a výdajích" sheetId="23" r:id="rId16"/>
    <sheet name="Přehled o majetku a závazcích" sheetId="24" r:id="rId17"/>
  </sheets>
  <definedNames>
    <definedName name="_xlnm.Print_Area" localSheetId="0">'1 Letní tábor'!$A$1:$J$56</definedName>
    <definedName name="_xlnm.Print_Area" localSheetId="2">'2 Výchova'!$A$1:$J$53</definedName>
    <definedName name="_xlnm.Print_Area" localSheetId="3">'3 Dlouhodobá akce'!$A$1:$H$53</definedName>
    <definedName name="_xlnm.Print_Area" localSheetId="4">'4 Porta'!$A$1:$H$52</definedName>
    <definedName name="_xlnm.Print_Area" localSheetId="5">'5 Brána'!$A$1:$H$54</definedName>
    <definedName name="_xlnm.Print_Area" localSheetId="6">'6 HSV provoz'!$A$2:$I$35</definedName>
    <definedName name="_xlnm.Print_Area" localSheetId="7">'7 Přímá práce s dětmi a mládeží'!$A$2:$I$36</definedName>
    <definedName name="_xlnm.Print_Area" localSheetId="8">'8 Krátkodobá akce'!$A$1:$J$56</definedName>
    <definedName name="_xlnm.Print_Area" localSheetId="9">'9 Tábornický kemp'!$A$1:$J$52</definedName>
    <definedName name="_xlnm.Print_Area" localSheetId="10">'N Rozpis nákladů akce'!$A$1:$H$45</definedName>
    <definedName name="_xlnm.Print_Area" localSheetId="16">'Přehled o majetku a závazcích'!$A$1:$C$28</definedName>
    <definedName name="_xlnm.Print_Area" localSheetId="13">'Výdajový pokladní doklad'!$A$1:$Z$26</definedName>
    <definedName name="_xlnm.Print_Area" localSheetId="11">'X vyúčtování nákladů obecně'!$A$1:$G$42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5" l="1"/>
  <c r="B27" i="22"/>
  <c r="H13" i="25"/>
  <c r="G13" i="25"/>
  <c r="I12" i="25"/>
  <c r="I11" i="25"/>
  <c r="I10" i="25"/>
  <c r="I9" i="25"/>
  <c r="B24" i="1"/>
  <c r="C13" i="1"/>
  <c r="C13" i="18"/>
  <c r="B26" i="22"/>
  <c r="I9" i="22"/>
  <c r="I10" i="22"/>
  <c r="I11" i="22"/>
  <c r="I12" i="22"/>
  <c r="B23" i="6"/>
  <c r="B24" i="22"/>
  <c r="C13" i="22"/>
  <c r="G13" i="22"/>
  <c r="H13" i="22"/>
  <c r="F31" i="9"/>
  <c r="E31" i="9"/>
  <c r="F30" i="9"/>
  <c r="E30" i="9"/>
  <c r="F29" i="9"/>
  <c r="E29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E9" i="9"/>
  <c r="F9" i="9"/>
  <c r="E10" i="9"/>
  <c r="F10" i="9"/>
  <c r="E11" i="9"/>
  <c r="F11" i="9"/>
  <c r="F8" i="9"/>
  <c r="E8" i="9"/>
  <c r="F23" i="11"/>
  <c r="B11" i="20"/>
  <c r="B14" i="20" s="1"/>
  <c r="B10" i="7"/>
  <c r="B13" i="7" s="1"/>
  <c r="B21" i="6"/>
  <c r="B21" i="5"/>
  <c r="G12" i="4"/>
  <c r="G20" i="4"/>
  <c r="B20" i="3"/>
  <c r="B23" i="3" s="1"/>
  <c r="B21" i="18"/>
  <c r="B21" i="1"/>
  <c r="B23" i="1"/>
  <c r="G22" i="4"/>
  <c r="B22" i="3"/>
  <c r="G32" i="9"/>
  <c r="G26" i="9"/>
  <c r="G12" i="9"/>
  <c r="E23" i="11"/>
  <c r="B23" i="18"/>
  <c r="H13" i="18"/>
  <c r="G13" i="18"/>
  <c r="I12" i="18"/>
  <c r="I11" i="18"/>
  <c r="I10" i="18"/>
  <c r="I9" i="18"/>
  <c r="G29" i="15"/>
  <c r="C31" i="15" s="1"/>
  <c r="G31" i="15" s="1"/>
  <c r="D33" i="15" s="1"/>
  <c r="I13" i="25" l="1"/>
  <c r="I16" i="22"/>
  <c r="I15" i="22"/>
  <c r="E32" i="9"/>
  <c r="F32" i="9"/>
  <c r="F26" i="9"/>
  <c r="F12" i="9"/>
  <c r="G23" i="4"/>
  <c r="G24" i="4"/>
  <c r="B24" i="18"/>
  <c r="I13" i="18"/>
  <c r="E26" i="9"/>
  <c r="E12" i="9"/>
  <c r="I12" i="3"/>
  <c r="H12" i="3"/>
  <c r="G12" i="3"/>
  <c r="G13" i="1"/>
  <c r="I10" i="1"/>
  <c r="I11" i="1"/>
  <c r="I12" i="1"/>
  <c r="I9" i="1"/>
  <c r="H13" i="1"/>
  <c r="I13" i="22" l="1"/>
  <c r="E15" i="22" s="1"/>
  <c r="F33" i="9"/>
  <c r="I13" i="1"/>
  <c r="B23" i="5" l="1"/>
  <c r="B24" i="5" s="1"/>
  <c r="B24" i="6" l="1"/>
  <c r="G12" i="6"/>
  <c r="G12" i="5"/>
  <c r="G33" i="9" l="1"/>
  <c r="E3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C11" authorId="0" shapeId="0" xr:uid="{98D602BC-666C-486C-8911-850A57FE407F}">
      <text>
        <r>
          <rPr>
            <sz val="9"/>
            <color indexed="81"/>
            <rFont val="Tahoma"/>
            <family val="2"/>
            <charset val="238"/>
          </rPr>
          <t xml:space="preserve">Letní tábor se musí uskutečnit v období od 26. 6. do 31. 8.
</t>
        </r>
      </text>
    </comment>
    <comment ref="C13" authorId="0" shapeId="0" xr:uid="{01D1E8E0-9EF0-42DA-AF28-81EB24D80E9C}">
      <text>
        <r>
          <rPr>
            <sz val="9"/>
            <color indexed="81"/>
            <rFont val="Tahoma"/>
            <family val="2"/>
            <charset val="238"/>
          </rPr>
          <t>Pokud je červeně, není splněna podmínka min. délky tábora 7 dnů</t>
        </r>
      </text>
    </comment>
    <comment ref="B21" authorId="0" shapeId="0" xr:uid="{EFC8CB57-F7E5-4D00-9F1F-F86FAA362839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 xr:uid="{23FE5787-3828-432E-B01B-EF062CF58AFA}">
      <text>
        <r>
          <rPr>
            <sz val="9"/>
            <color indexed="81"/>
            <rFont val="Tahoma"/>
            <family val="2"/>
            <charset val="238"/>
          </rPr>
          <t xml:space="preserve">Hodnota může být jiná než vypočítaná o řádek výše - např. část dětí není na celou dobu tábora. V případě odchylky uvést do poznámky váš postup výpočtu požadované dotace. 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C11" authorId="0" shapeId="0" xr:uid="{AC41C258-E434-4708-89DC-63F4C7FBEE08}">
      <text>
        <r>
          <rPr>
            <sz val="9"/>
            <color indexed="81"/>
            <rFont val="Tahoma"/>
            <family val="2"/>
            <charset val="238"/>
          </rPr>
          <t>akce se uskuteční v termínu od 1. 7. 2022 - 30. 8. 2022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B2" authorId="0" shapeId="0" xr:uid="{3CCF6015-EA3E-46D8-9088-757F9A465324}">
      <text>
        <r>
          <rPr>
            <sz val="9"/>
            <color indexed="81"/>
            <rFont val="Tahoma"/>
            <family val="2"/>
            <charset val="238"/>
          </rPr>
          <t>Tabulka se automaticky nasčítá z tabulky X.
Zkontoroluj, jestli sedí celkové součty - pokud ne, je někde chyba ve vzorcích a bude nutné to zkontrolovat a opravit, případně dopočítat ručně.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C11" authorId="0" shapeId="0" xr:uid="{6BD99CF8-6453-4C72-A107-A00D3995B3B1}">
      <text>
        <r>
          <rPr>
            <sz val="9"/>
            <color indexed="81"/>
            <rFont val="Tahoma"/>
            <family val="2"/>
            <charset val="238"/>
          </rPr>
          <t>zimní tábor se musí uskutečnit v období mezi 1. 12. a 31. 3.</t>
        </r>
      </text>
    </comment>
    <comment ref="C13" authorId="0" shapeId="0" xr:uid="{064C493F-ED95-44A6-8BDF-FA3315BF3418}">
      <text>
        <r>
          <rPr>
            <sz val="9"/>
            <color indexed="81"/>
            <rFont val="Tahoma"/>
            <family val="2"/>
            <charset val="238"/>
          </rPr>
          <t>Pokud je červeně, není splněna podmínka min. délky tábora 7 dnů</t>
        </r>
      </text>
    </comment>
    <comment ref="B21" authorId="0" shapeId="0" xr:uid="{AE491656-6A59-4D5A-A528-73FA8C8D9E53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 xr:uid="{DB81B878-45C3-4370-9323-9B1F5CD3F587}">
      <text>
        <r>
          <rPr>
            <sz val="9"/>
            <color indexed="81"/>
            <rFont val="Tahoma"/>
            <family val="2"/>
            <charset val="238"/>
          </rPr>
          <t xml:space="preserve">Hodnota může být jiná než vypočítaná o řádek výše - např. část dětí není na celou dobu tábora. V případě odchylky uvést do poznámky váš postup výpočtu požadované dotace.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C12" authorId="0" shapeId="0" xr:uid="{106B5E9A-C5CA-4019-B55C-8C79F0E07FC8}">
      <text>
        <r>
          <rPr>
            <sz val="9"/>
            <color indexed="81"/>
            <rFont val="Tahoma"/>
            <family val="2"/>
            <charset val="238"/>
          </rPr>
          <t xml:space="preserve">Počty dotovaných hodin na jednotlivé akce jsou následující:
- Malá placka: 20 h
- Velká placka: 55 h
- Kurz HVT: 29 h
- Kurz ZZA: 41 h
- KP196: má jiný způsob určení dotace, uvést do poznámky
- Odborný kurz: 10 h/den, 25 h/víkend (pátek až neděle)
</t>
        </r>
      </text>
    </comment>
    <comment ref="B20" authorId="0" shapeId="0" xr:uid="{C9AC5B62-D514-4992-A35F-6B35946E74E5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4" authorId="0" shapeId="0" xr:uid="{F5F93BD3-E882-44FE-BA36-C9FA7DB424C7}">
      <text>
        <r>
          <rPr>
            <sz val="9"/>
            <color indexed="81"/>
            <rFont val="Tahoma"/>
            <family val="2"/>
            <charset val="238"/>
          </rPr>
          <t xml:space="preserve">Hodnota může být jiná než vypočítaná o řádek výše. V případě odchylky uvést do poznámky váš postup výpočtu požadované dotace/zdůvodnění odchylky.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G20" authorId="0" shapeId="0" xr:uid="{17B2DAAF-43FD-4044-BFBA-EF777013ACC0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3" authorId="0" shapeId="0" xr:uid="{CA4AD2FC-3308-4246-8F84-962EB98A6ED6}">
      <text>
        <r>
          <rPr>
            <sz val="9"/>
            <color indexed="81"/>
            <rFont val="Tahoma"/>
            <family val="2"/>
            <charset val="238"/>
          </rPr>
          <t>zvolenou možnost zvýrazni - třeba zakroužkováním
nebo přeškrtnutím druhé možnosti.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B21" authorId="0" shapeId="0" xr:uid="{92D7EBFC-A6B8-4C00-B18E-FEFAACB77732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B21" authorId="0" shapeId="0" xr:uid="{8BEF4201-B6F2-40C0-8DF1-BF247B60590C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B10" authorId="0" shapeId="0" xr:uid="{6E424D8C-85E5-4C58-89BB-D3806A17A7F5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</authors>
  <commentList>
    <comment ref="B6" authorId="0" shapeId="0" xr:uid="{90C97CC6-3A9D-4EF0-AA9C-DE0DE96DFD4F}">
      <text>
        <r>
          <rPr>
            <sz val="9"/>
            <color indexed="81"/>
            <rFont val="Tahoma"/>
            <family val="2"/>
            <charset val="238"/>
          </rPr>
          <t>číslo účtu Velké rady příslušné oblasti</t>
        </r>
      </text>
    </comment>
    <comment ref="B11" authorId="0" shapeId="0" xr:uid="{6EDA4EAE-AA08-4542-8CD3-A57A5A4E4DA0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Průdek</author>
    <author>TE</author>
  </authors>
  <commentList>
    <comment ref="C13" authorId="0" shapeId="0" xr:uid="{86EC3F15-D5B0-4AC7-A444-B116A7B1771F}">
      <text>
        <r>
          <rPr>
            <sz val="9"/>
            <color indexed="81"/>
            <rFont val="Tahoma"/>
            <family val="2"/>
            <charset val="238"/>
          </rPr>
          <t>Pokud je červeně, není splněna podmínka délky akce 1-6 dnů</t>
        </r>
      </text>
    </comment>
    <comment ref="I15" authorId="1" shapeId="0" xr:uid="{839E7190-504F-4603-8063-A1A32E222B29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minimálně 70% účastníků akce jsou členové ČTU.</t>
        </r>
      </text>
    </comment>
    <comment ref="I16" authorId="1" shapeId="0" xr:uid="{D7B394EE-A6EE-41CD-8AEC-48224EBCCEAF}">
      <text>
        <r>
          <rPr>
            <b/>
            <sz val="9"/>
            <color indexed="81"/>
            <rFont val="Tahoma"/>
            <family val="2"/>
            <charset val="238"/>
          </rPr>
          <t>Pokud je hodnta červeně, není splněna podmínka minimálně 70% účastníků akce jsou děti a mládež do 26 let včetně.</t>
        </r>
      </text>
    </comment>
    <comment ref="B24" authorId="0" shapeId="0" xr:uid="{5F09D78F-A087-475B-B4A3-574B90E014BE}">
      <text>
        <r>
          <rPr>
            <b/>
            <sz val="9"/>
            <color indexed="81"/>
            <rFont val="Tahoma"/>
            <family val="2"/>
            <charset val="238"/>
          </rPr>
          <t>pokud je hodnota červeně, není splněna podmínka min. 30%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<sst xmlns="http://schemas.openxmlformats.org/spreadsheetml/2006/main" count="735" uniqueCount="323">
  <si>
    <t>Velká rada:</t>
  </si>
  <si>
    <t>Termín konání:</t>
  </si>
  <si>
    <t>Počet dní:</t>
  </si>
  <si>
    <t>Členové ČTU do 18 let</t>
  </si>
  <si>
    <t>Nečlenové ČTU do 18 let:</t>
  </si>
  <si>
    <t>Adresa tábora:</t>
  </si>
  <si>
    <t>Účastníci celkem:</t>
  </si>
  <si>
    <t>Shrnutí vyúčtování:</t>
  </si>
  <si>
    <t>Kč</t>
  </si>
  <si>
    <t>popis</t>
  </si>
  <si>
    <t>celkové náklady tábora</t>
  </si>
  <si>
    <t>Telefon:</t>
  </si>
  <si>
    <t>E-mail:</t>
  </si>
  <si>
    <t>Datum:</t>
  </si>
  <si>
    <t>Za revizi odpovídá:</t>
  </si>
  <si>
    <t>razítko a  podpis statutárního orgánu</t>
  </si>
  <si>
    <t>vyplňuje NR ČTU</t>
  </si>
  <si>
    <t>70 % celkových nákladů tábora</t>
  </si>
  <si>
    <t>maximální možná dotace</t>
  </si>
  <si>
    <t>hospodářský výsledek tábora včetně dotace</t>
  </si>
  <si>
    <t>Podpis kontrolního orgánu :</t>
  </si>
  <si>
    <t xml:space="preserve">Vyhotovil: </t>
  </si>
  <si>
    <t>Přílohy:</t>
  </si>
  <si>
    <t>osvědčení hlavního vedoucího tábora</t>
  </si>
  <si>
    <t>fotodokumentace akce</t>
  </si>
  <si>
    <t>Odkaz na fotodokumentaci:</t>
  </si>
  <si>
    <t>Výše účastnického poplatku:</t>
  </si>
  <si>
    <t>50 % celkových nákladů akce</t>
  </si>
  <si>
    <t>Lektoři:</t>
  </si>
  <si>
    <t>celkové náklady akce</t>
  </si>
  <si>
    <t>hospodářský výsledek akce včetně dotace</t>
  </si>
  <si>
    <t>učební osnova a propagační materiál akce</t>
  </si>
  <si>
    <t>fotodokumentace akce a krátká zpráva o průběhu akce (lze formou odkazu)</t>
  </si>
  <si>
    <t>Členové ČTU do 26 let:</t>
  </si>
  <si>
    <t>Nečlenové ČTU do 26 let :</t>
  </si>
  <si>
    <t>Účastníci nad 26 let:</t>
  </si>
  <si>
    <t>propagační materiál akce</t>
  </si>
  <si>
    <t>Název kola/předkola:</t>
  </si>
  <si>
    <t>70 % celkových nákladů akce</t>
  </si>
  <si>
    <t>Oblast:</t>
  </si>
  <si>
    <t>Účel nákladu</t>
  </si>
  <si>
    <t xml:space="preserve"> Kč</t>
  </si>
  <si>
    <t>Celkem</t>
  </si>
  <si>
    <t xml:space="preserve">Zodpovídá: </t>
  </si>
  <si>
    <t>Pořadatel akce:</t>
  </si>
  <si>
    <t>Celkové náklady</t>
  </si>
  <si>
    <t>Dotace ČTU</t>
  </si>
  <si>
    <t>Materiálové náklady</t>
  </si>
  <si>
    <t>Materiál</t>
  </si>
  <si>
    <t>Kancelářské potřeby</t>
  </si>
  <si>
    <t>Vybavení do 40 000 Kč, software do 60 000 Kč</t>
  </si>
  <si>
    <t>Ostatní materiálové náklady</t>
  </si>
  <si>
    <t>Materiálové náklady celkem</t>
  </si>
  <si>
    <t>Nemateriálové náklady (služby)</t>
  </si>
  <si>
    <t>Nájemné</t>
  </si>
  <si>
    <t>Internet</t>
  </si>
  <si>
    <t>Poštovné, telefon, fax</t>
  </si>
  <si>
    <t>Propagace</t>
  </si>
  <si>
    <t>Energie</t>
  </si>
  <si>
    <t>Cestovné</t>
  </si>
  <si>
    <t>Doprava</t>
  </si>
  <si>
    <t>Opravy a údržba</t>
  </si>
  <si>
    <t>Honoráře</t>
  </si>
  <si>
    <t>Školení, vzdělávání</t>
  </si>
  <si>
    <t>Jiné</t>
  </si>
  <si>
    <t>Osobní náklady</t>
  </si>
  <si>
    <t>DPP celkem</t>
  </si>
  <si>
    <t>DPČ celkem</t>
  </si>
  <si>
    <t>HPP celkem</t>
  </si>
  <si>
    <t>Nemateriálové náklady (služby) celkem</t>
  </si>
  <si>
    <t>Druh nákladu</t>
  </si>
  <si>
    <t>Osobní náklady celkem</t>
  </si>
  <si>
    <t>CELKEM NÁKLADY</t>
  </si>
  <si>
    <t>AKCE:</t>
  </si>
  <si>
    <t>DOTACE ČTU (MŠMT)</t>
  </si>
  <si>
    <t>CELKOVÉ NÁKLADY</t>
  </si>
  <si>
    <t>Adresa :</t>
  </si>
  <si>
    <t>Adresa:</t>
  </si>
  <si>
    <t>Číslo bankovního účtu:</t>
  </si>
  <si>
    <t>Akce:</t>
  </si>
  <si>
    <t>Jiné zdroje ze státního rozpočtu</t>
  </si>
  <si>
    <t>Druhy nákladů:</t>
  </si>
  <si>
    <t>Dodavatel:</t>
  </si>
  <si>
    <t>Variabilní symbol:</t>
  </si>
  <si>
    <t>Konstantní symbol:</t>
  </si>
  <si>
    <t>Kazašská 1426/6</t>
  </si>
  <si>
    <t>ze dne:</t>
  </si>
  <si>
    <t>Odběratel:</t>
  </si>
  <si>
    <t>IČ:</t>
  </si>
  <si>
    <t>DIČ:</t>
  </si>
  <si>
    <t>Číslo účtu:</t>
  </si>
  <si>
    <t>Datum vystavení:</t>
  </si>
  <si>
    <t>Konečný příjemce:</t>
  </si>
  <si>
    <t>Datum splatnosti:</t>
  </si>
  <si>
    <t>Forma úhrady:</t>
  </si>
  <si>
    <t>Označení dodávky</t>
  </si>
  <si>
    <t>Množství</t>
  </si>
  <si>
    <t>Součet položek</t>
  </si>
  <si>
    <t>CELKEM K ÚHRADĚ</t>
  </si>
  <si>
    <t>Vystavil:</t>
  </si>
  <si>
    <t>Převzal:</t>
  </si>
  <si>
    <t>Razítko:</t>
  </si>
  <si>
    <t>Agentura Portička</t>
  </si>
  <si>
    <t>Hudební 1369</t>
  </si>
  <si>
    <t>999 99 Píšťany</t>
  </si>
  <si>
    <t>Objednávka č.:</t>
  </si>
  <si>
    <t>Česká tábornická unie,z.s.</t>
  </si>
  <si>
    <t>101 00 Praha 10</t>
  </si>
  <si>
    <t>/1000</t>
  </si>
  <si>
    <t>VZOR FAKTURY</t>
  </si>
  <si>
    <t>CZ98765432</t>
  </si>
  <si>
    <t>bankovním příkazem</t>
  </si>
  <si>
    <t>Celkem Kč</t>
  </si>
  <si>
    <t>Jednotková cena</t>
  </si>
  <si>
    <t>7.000,00</t>
  </si>
  <si>
    <t>Služby</t>
  </si>
  <si>
    <t xml:space="preserve">Místo: </t>
  </si>
  <si>
    <t>Písničkov</t>
  </si>
  <si>
    <t>Termín:</t>
  </si>
  <si>
    <t xml:space="preserve">Objednatel: </t>
  </si>
  <si>
    <t>Honza Notička</t>
  </si>
  <si>
    <t>Petr Klíč</t>
  </si>
  <si>
    <t>seznam účastníků tábora (jméno a příjmení,datum narození, bydliště)</t>
  </si>
  <si>
    <t>seznam účastníků akce (jméno a příjmení, datum narození, bydliště)</t>
  </si>
  <si>
    <t>Dodavatel je neplátce DPH.</t>
  </si>
  <si>
    <t>Označení účetního dokladu</t>
  </si>
  <si>
    <t>Název akce:</t>
  </si>
  <si>
    <t>Účastníci 18 - 26 let:</t>
  </si>
  <si>
    <t>čestně prohlašuji,že uvedené údaje jsou přesné, pravdivé a úplné.</t>
  </si>
  <si>
    <r>
      <rPr>
        <sz val="14"/>
        <color theme="1"/>
        <rFont val="Calibri"/>
        <family val="2"/>
        <charset val="238"/>
        <scheme val="minor"/>
      </rPr>
      <t>Já</t>
    </r>
    <r>
      <rPr>
        <sz val="18"/>
        <color theme="1"/>
        <rFont val="Calibri"/>
        <family val="2"/>
        <charset val="238"/>
        <scheme val="minor"/>
      </rPr>
      <t>,……………………………………….</t>
    </r>
  </si>
  <si>
    <t>Počet hodin:</t>
  </si>
  <si>
    <t>Účastníci členové ČTU</t>
  </si>
  <si>
    <t>Účastníci nečlenové ČTU :</t>
  </si>
  <si>
    <t>Celkem osob na akci:</t>
  </si>
  <si>
    <t>Zvolte 1 možnost pro požadovanou dotaci</t>
  </si>
  <si>
    <t>skutečně čerpaná dotace</t>
  </si>
  <si>
    <t xml:space="preserve">prvotní doklady s označením účetního dokladu + doklady o úhradě </t>
  </si>
  <si>
    <t>prvotní doklady s označením účetního dokladu + doklady o úhradě  ( bankovní výpisy, pokladní doklady)</t>
  </si>
  <si>
    <t>Termín vyúčtování NA ÚSTŘEDÍ:</t>
  </si>
  <si>
    <t>skutečně čerpaný přípspěvek</t>
  </si>
  <si>
    <t>hospodářský výsledek akce včetně příspěvku</t>
  </si>
  <si>
    <t>Ženy</t>
  </si>
  <si>
    <t>Muži</t>
  </si>
  <si>
    <t>Účastníci celkem</t>
  </si>
  <si>
    <t>Všichni</t>
  </si>
  <si>
    <t xml:space="preserve">smlouva </t>
  </si>
  <si>
    <t>dotazy a informace: ekonomka ČTU  Jana Krtková, ekonomika@tabornici.cz, tel.:+420 603 536 700</t>
  </si>
  <si>
    <t xml:space="preserve">doklady vložit na sdílený disk – prostřednictvím e-mailu: doklady@tabornici.cz. </t>
  </si>
  <si>
    <t xml:space="preserve"> </t>
  </si>
  <si>
    <t xml:space="preserve">doklady vložit na sdílený disk – prostřednictvím e-mailu: doklady@tabornici.cz </t>
  </si>
  <si>
    <t>doklady vložit na sdílený disk - prostřednictvím e-mailu: doklady@tabornici.cz</t>
  </si>
  <si>
    <t>dotazy a informace: ekonomka ČTU Jana Krtková, ekonomika@tabornici.cz, tel.:-420603536700</t>
  </si>
  <si>
    <t>Česká tábornická unie,z.s., Kazašská 1426/6, 10100 Praha 10, IČ 418056</t>
  </si>
  <si>
    <t>Seznam a vyúčtování služebních cest členů ČTU</t>
  </si>
  <si>
    <t xml:space="preserve">Účtovatel: </t>
  </si>
  <si>
    <t>…………………………………………………………………………………………………………...</t>
  </si>
  <si>
    <t>Spolucestující:</t>
  </si>
  <si>
    <r>
      <rPr>
        <b/>
        <sz val="11"/>
        <color theme="1"/>
        <rFont val="Calibri"/>
        <family val="2"/>
        <charset val="238"/>
        <scheme val="minor"/>
      </rPr>
      <t>Určený dopravní prostředek:</t>
    </r>
    <r>
      <rPr>
        <sz val="11"/>
        <color theme="1"/>
        <rFont val="Calibri"/>
        <family val="2"/>
        <charset val="238"/>
        <scheme val="minor"/>
      </rPr>
      <t xml:space="preserve">  AUV dle požadavku organizace</t>
    </r>
  </si>
  <si>
    <t>Auto:</t>
  </si>
  <si>
    <t>………………………………………………………………………………………………………………………………..</t>
  </si>
  <si>
    <t>…………………………………………………………………………………………………………………………………</t>
  </si>
  <si>
    <t>a) pracovní cesta na žádost náčelníka:  podpis náčelníka:</t>
  </si>
  <si>
    <t>b) pracovní cesta se souhlasem náčelníka - přísluší náhrada jízdních výdajů ve výši opdovídající</t>
  </si>
  <si>
    <t xml:space="preserve">ceně jízdného za určený hromadný dopravní prostředek: podpis náčelníka: </t>
  </si>
  <si>
    <t>Účtovatel označí - žádost nebo souhlas</t>
  </si>
  <si>
    <t>Datum</t>
  </si>
  <si>
    <t>Místo</t>
  </si>
  <si>
    <t>Účel cesty</t>
  </si>
  <si>
    <t>Počet km</t>
  </si>
  <si>
    <t>CELKEM KM</t>
  </si>
  <si>
    <t xml:space="preserve">Propočet: </t>
  </si>
  <si>
    <t xml:space="preserve">zaokrouhleno na </t>
  </si>
  <si>
    <t>K proplacení Kč:</t>
  </si>
  <si>
    <t xml:space="preserve">Podpis účtovatele: </t>
  </si>
  <si>
    <t>………………………………….</t>
  </si>
  <si>
    <t>Podpis účetní:</t>
  </si>
  <si>
    <t>Převzetí cestovného: BANKOVNÍM PŘEVODEM na účet č.:</t>
  </si>
  <si>
    <t>Česká tábornická unie - T.K. Brdy, p.s.</t>
  </si>
  <si>
    <t xml:space="preserve">Výdajový pokladní doklad č. </t>
  </si>
  <si>
    <t>Název spolku:</t>
  </si>
  <si>
    <t>Vyplaceno:</t>
  </si>
  <si>
    <t>Česká tábornická unie-T.K. Brdy, p.s.</t>
  </si>
  <si>
    <t>Hřebečská 26</t>
  </si>
  <si>
    <t>266 01  Beroun</t>
  </si>
  <si>
    <t>IČ: 66008700</t>
  </si>
  <si>
    <t>DIČ: CZ66008700</t>
  </si>
  <si>
    <t>Mobil: 603 530999</t>
  </si>
  <si>
    <t>E-mail: brdy@volny.cz</t>
  </si>
  <si>
    <t>Pokladna:</t>
  </si>
  <si>
    <t>Datum platby:</t>
  </si>
  <si>
    <t>Text:</t>
  </si>
  <si>
    <t xml:space="preserve">Vystavil: </t>
  </si>
  <si>
    <t>CELKEM Kč</t>
  </si>
  <si>
    <t>Slovy:</t>
  </si>
  <si>
    <t>Podpis pokladníka:</t>
  </si>
  <si>
    <t>Podpis příjemce:</t>
  </si>
  <si>
    <t>Příloha: provotní doklad</t>
  </si>
  <si>
    <t>dotace a příspěvky z ostatních zdrojů (obce, kraje, nadace…)</t>
  </si>
  <si>
    <t>příjmy od účastníků tábora včetně darů a nepeněžních příjmů</t>
  </si>
  <si>
    <t>příjmy od účastníků akce včetně darů a nepeněžních příjmů</t>
  </si>
  <si>
    <t>smlouva</t>
  </si>
  <si>
    <t>Místo konání:</t>
  </si>
  <si>
    <t>Název:</t>
  </si>
  <si>
    <t>Zapsaný ve spolkovém rejstříku vedeném</t>
  </si>
  <si>
    <t>Sídlo:</t>
  </si>
  <si>
    <t>oddíl</t>
  </si>
  <si>
    <t>vložka</t>
  </si>
  <si>
    <t>Právní forma:</t>
  </si>
  <si>
    <t>Účel zřízení:</t>
  </si>
  <si>
    <t>Rozvahový den:</t>
  </si>
  <si>
    <t xml:space="preserve">Přehled o příjmech a výdajích za účetní období: </t>
  </si>
  <si>
    <t>A. PŘÍJMY</t>
  </si>
  <si>
    <t>ř.</t>
  </si>
  <si>
    <t>Hlavní činnost</t>
  </si>
  <si>
    <t>Hospodářská činnost</t>
  </si>
  <si>
    <t>Prodej zboží</t>
  </si>
  <si>
    <t>Prodej výrobků a služeb</t>
  </si>
  <si>
    <t>Příjmy z veřejných sbírek</t>
  </si>
  <si>
    <t>Přijaté peněžní dary mimo veř. sbírky</t>
  </si>
  <si>
    <t>Přijaté členské příspěvky</t>
  </si>
  <si>
    <t>Dotace a přísp. přijaté z veř. rozpočtů</t>
  </si>
  <si>
    <t>Ostatní</t>
  </si>
  <si>
    <t>Průběžné položky</t>
  </si>
  <si>
    <t>Kursové rozdíly</t>
  </si>
  <si>
    <t>PŘÍJMY CELKEM</t>
  </si>
  <si>
    <t>B. VÝDAJE</t>
  </si>
  <si>
    <t>Dlouhodobý nehm. a hmotný majetek</t>
  </si>
  <si>
    <t>Zboží</t>
  </si>
  <si>
    <t>Mzdy</t>
  </si>
  <si>
    <t>Ostatní osobní výdaje</t>
  </si>
  <si>
    <t>VÝDAJE CELKEM</t>
  </si>
  <si>
    <t>Rozdíl příjmů a výdajů</t>
  </si>
  <si>
    <t>Přehled o majetku a závazcích ke dni</t>
  </si>
  <si>
    <t>Běžné účetní období</t>
  </si>
  <si>
    <t>Minulé účetní období</t>
  </si>
  <si>
    <t>A. Majetek</t>
  </si>
  <si>
    <t>Dlouhodobý nehmotný majetek</t>
  </si>
  <si>
    <t>Dlouhodobý hmotný majetek</t>
  </si>
  <si>
    <t>Finanční majetek</t>
  </si>
  <si>
    <t>Peněžní prostř. v hotovosti a ceniny</t>
  </si>
  <si>
    <t>Peněžní prostř. na bankovních účtech</t>
  </si>
  <si>
    <t>Zásoby</t>
  </si>
  <si>
    <t>Pohledávky</t>
  </si>
  <si>
    <t>Úvěry a zápůjčky poskytnuté</t>
  </si>
  <si>
    <t>Ostatní majetek</t>
  </si>
  <si>
    <t>Závazky</t>
  </si>
  <si>
    <t>Majetek celkem</t>
  </si>
  <si>
    <t>B. Závazky</t>
  </si>
  <si>
    <t>Úvěry a zápůjčky přijaté</t>
  </si>
  <si>
    <t>Závazky celkem</t>
  </si>
  <si>
    <t>Rozdíl majetku a závazků</t>
  </si>
  <si>
    <t>Účetní závěrka sestavena dne:</t>
  </si>
  <si>
    <t>Podpis statutárního zástupce :</t>
  </si>
  <si>
    <r>
      <rPr>
        <sz val="12"/>
        <color theme="1"/>
        <rFont val="Arial Narrow"/>
        <family val="2"/>
        <charset val="238"/>
      </rPr>
      <t>Pojistné</t>
    </r>
    <r>
      <rPr>
        <sz val="12"/>
        <rFont val="Arial Narrow"/>
        <family val="2"/>
        <charset val="238"/>
      </rPr>
      <t xml:space="preserve"> za zaměstnance a zaměstnavatele</t>
    </r>
  </si>
  <si>
    <t>požadovaná dotace z MŠMT</t>
  </si>
  <si>
    <t>Začátek tábora:</t>
  </si>
  <si>
    <t>Konec tábora:</t>
  </si>
  <si>
    <t>Předkolo/kolo:</t>
  </si>
  <si>
    <t>předkolo</t>
  </si>
  <si>
    <t>kolo</t>
  </si>
  <si>
    <t>Z jiného zdroje ze státního rozpočtu hrazeno Kč</t>
  </si>
  <si>
    <t xml:space="preserve">celkové náklady </t>
  </si>
  <si>
    <t>do 30 dnů od ukončení akce, všechny akce končící po 20. 11. do 20. 12.</t>
  </si>
  <si>
    <t xml:space="preserve"> do 30 dnů od ukončení akce, všechny akce končící po 20. 11. do 20. 12.</t>
  </si>
  <si>
    <t>50 % celkových nákladů</t>
  </si>
  <si>
    <t>Členové ČTU do 26 let</t>
  </si>
  <si>
    <t>Nečlenové ČTU do 26 let:</t>
  </si>
  <si>
    <t>Členové ČTU nad 26 let</t>
  </si>
  <si>
    <t>Nečlenové ČTU nad 26 let:</t>
  </si>
  <si>
    <t>Kontrola dle Pokynů</t>
  </si>
  <si>
    <t>% členů na akci</t>
  </si>
  <si>
    <t>% účastníků pod 26 let</t>
  </si>
  <si>
    <t>Účastníci pod 26 let celkem</t>
  </si>
  <si>
    <t>Členové ČTU na akci celkem</t>
  </si>
  <si>
    <t>Konec akce:</t>
  </si>
  <si>
    <t>Začátek akce:</t>
  </si>
  <si>
    <t>TABULKA Č.1 - VYÚČTOVÁNÍ TÁBORA ČTU 2022</t>
  </si>
  <si>
    <t>Název tábora:</t>
  </si>
  <si>
    <t>tabulka N - rozpis nákladů</t>
  </si>
  <si>
    <t>tabulka X</t>
  </si>
  <si>
    <t xml:space="preserve">Termín vyúčtování </t>
  </si>
  <si>
    <t xml:space="preserve"> potvrzeného VR oblasti na ústředí:   30. 9. 2022</t>
  </si>
  <si>
    <t>TABULKA Č.1 - VYÚČTOVÁNÍ ZIMNÍHO TÁBORA ČTU 2022</t>
  </si>
  <si>
    <t>TABULKA Č.2 - VYÚČTOVÁNÍ VÝCHOVA A VZDĚLÁVÁNÍ ČTU 2022</t>
  </si>
  <si>
    <t>tabulka X – vyúčtování provozních nákladů</t>
  </si>
  <si>
    <t>TABULKA Č.3 - VYÚČTOVÁNÍ DLOUHODOBÉ AKCE ČTU 2022</t>
  </si>
  <si>
    <t>TABULKA Č.4 - VYÚČTOVÁNÍ PORTA ČTU 2022</t>
  </si>
  <si>
    <t>TABULKA Č.5 - VYÚČTOVÁNÍ BRÁNA ČTU 2022</t>
  </si>
  <si>
    <t>Termín vyúčtování NA ÚSTŘEDÍ: do 30. 10. 2022</t>
  </si>
  <si>
    <t>HOSPODÁŘSKÝ VÝSLEDEK OBLASTI ZA ROK 2022</t>
  </si>
  <si>
    <t xml:space="preserve"> TABULKA Č.7 - PŘÍMÁ PRÁCE S DĚTMI A MLÁDEŽÍ 2022</t>
  </si>
  <si>
    <t>Termín vyúčtování NA ÚSTŘEDÍ: do 30.10. 2022</t>
  </si>
  <si>
    <t>TABULKA Č.8 - VYÚČTOVÁNÍ KRÁTKODOBÁ AKCE 2022</t>
  </si>
  <si>
    <t xml:space="preserve"> TABULKA Č.6 - VYÚČTOVÁNÍ PROVOZNÍCH NÁKLADŮ OBLASTI ČTU 2022</t>
  </si>
  <si>
    <t>TABULKA Č.9 - VYÚČTOVÁNÍ TÁBORNICKÝ KEMP 2022</t>
  </si>
  <si>
    <t>hospodářský výsledek tábornického kempu včetně dotace</t>
  </si>
  <si>
    <t>zpráva o realizaci tábornického kempu</t>
  </si>
  <si>
    <t>obratem po ukončení akce</t>
  </si>
  <si>
    <t xml:space="preserve"> TABULKA N - SOUČTOVÁ TABULKA JEDNOTLIVÝCH DRUHŮ NÁKLADŮ ČTU 2022</t>
  </si>
  <si>
    <t>* VZOR 2022 *</t>
  </si>
  <si>
    <t>* paušál 4,70 Kč/km=</t>
  </si>
  <si>
    <t>Dle interního předpisu je stanoveno jízdné AUV ve výši 4,70 Kč/km, spotřeba PHM se nepočítá. Silniční daň je neplacena, AUV užíváno pro neziskovou činnost.VTP založen v archivu organizace. Účtovatel prohlašuje, že je vlastníkem vozidla.</t>
  </si>
  <si>
    <t>Účtujeme Vám služby spojené s pořadatelstvím oblastního kola Brány/ Porty konaného dne 29.4.2022 v Písničkově ve výši 7.000,-/ 8.000,- Kč.Celkové náklady v částce 10.000,-/ 11.429,- Kč, rozpis nákladů - tabulkač.7 v příloze této faktury.</t>
  </si>
  <si>
    <t>FAKTURA Č.202200</t>
  </si>
  <si>
    <t>29.02.2022</t>
  </si>
  <si>
    <t>TABULKA X - VYÚČTOVÁNÍ  NÁKLADŮ AKCE ČTU NA ROK 2022</t>
  </si>
  <si>
    <t>Klub, osada:</t>
  </si>
  <si>
    <t>dotace a příspěvky z ostatních zdrojů (obce, kraje, nadace, …)</t>
  </si>
  <si>
    <t>příjmy celkem bez dotace MŠMT, tvoří minimálně 30 % z celkových nákladů akce</t>
  </si>
  <si>
    <t>požadovaná dotace z MŠMT = počet dní*děti ČTU*30, ale max. 70 % nákladů, s dotací nesmí být tábor ziskový</t>
  </si>
  <si>
    <t>seznam účastníků tábora (jméno a příjmení, datum narození, bydliště)</t>
  </si>
  <si>
    <t>požadovaná dotace z MŠMT = počet dní*děti ČTU*45, ale max. 70 % nákladů, s dotací nesmí být tábor ziskový</t>
  </si>
  <si>
    <t>požadovaná dotace z MŠMT = počet účastníků*hodiny*18, ale max. 50 % nákladů a max. 30000 Kč, s dotací nesmí být akce zisková</t>
  </si>
  <si>
    <r>
      <t>a) požadovaná dotace z MŠMT =                                                                        počet dní*účastníci celkem *30</t>
    </r>
    <r>
      <rPr>
        <sz val="11"/>
        <color theme="1"/>
        <rFont val="Calibri"/>
        <family val="2"/>
        <charset val="238"/>
        <scheme val="minor"/>
      </rPr>
      <t xml:space="preserve">  (ale max. 50 % nákladů a max. 30000 Kč, akce nesmí být s dotací zisková)</t>
    </r>
  </si>
  <si>
    <r>
      <t>b) požadovaná dotace z MŠMT 50 % celkových nákladů za podmínky minimálně 30 účastníků na akci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(ale max. 30000 Kč, akce nesmí být s dotací zisková)</t>
    </r>
  </si>
  <si>
    <r>
      <t>požadovaný příspěvek : oblastní kolo max. 8000,- Kč, oblastní předkolo max. 3000,- Kč</t>
    </r>
    <r>
      <rPr>
        <sz val="12"/>
        <color theme="1"/>
        <rFont val="Calibri"/>
        <family val="2"/>
        <charset val="238"/>
        <scheme val="minor"/>
      </rPr>
      <t>, ale max. 70 % nákladů, akce nesmí být s dotací zisková</t>
    </r>
  </si>
  <si>
    <r>
      <t>požadovaná dotace z MŠMT oblastní kolo max. 10000,- Kč, oblastní předkolo max. 5000,- Kč</t>
    </r>
    <r>
      <rPr>
        <sz val="12"/>
        <color theme="1"/>
        <rFont val="Calibri"/>
        <family val="2"/>
        <charset val="238"/>
        <scheme val="minor"/>
      </rPr>
      <t>,</t>
    </r>
    <r>
      <rPr>
        <sz val="10"/>
        <color theme="1"/>
        <rFont val="Calibri"/>
        <family val="2"/>
        <charset val="238"/>
        <scheme val="minor"/>
      </rPr>
      <t xml:space="preserve"> ale max. 70 % nákladů, akce nesmí být s dotací zisková</t>
    </r>
  </si>
  <si>
    <t xml:space="preserve">příjmy od členů včetně darů a nepeněžních příjmů , tvoří minimálně 30 % z celkových nákladů </t>
  </si>
  <si>
    <t xml:space="preserve">70 % ze všech účastníků </t>
  </si>
  <si>
    <t>seznam účastníků (jméno a příjmení, datum narození, bydliště)</t>
  </si>
  <si>
    <t>požadovaná dotace z MŠMT, maximálně 15 000 Kč</t>
  </si>
  <si>
    <t>Vyhotovil:</t>
  </si>
  <si>
    <r>
      <t>požadovaná dotace z MŠMT = počet dní*počet účastníků do 26*50</t>
    </r>
    <r>
      <rPr>
        <sz val="10"/>
        <color theme="1"/>
        <rFont val="Calibri"/>
        <family val="2"/>
        <charset val="238"/>
        <scheme val="minor"/>
      </rPr>
      <t>, ale max. 50 % nákladů, s dotací nesmí být akce zisková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</si>
</sst>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\ ##0.00"/>
    <numFmt numFmtId="165" formatCode="d/\ m/\ yyyy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indexed="0"/>
      <name val="Arial"/>
      <family val="2"/>
      <charset val="238"/>
    </font>
    <font>
      <sz val="9"/>
      <color indexed="0"/>
      <name val="Arial"/>
      <family val="2"/>
      <charset val="238"/>
    </font>
    <font>
      <b/>
      <sz val="12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0"/>
      <name val="Arial"/>
      <family val="2"/>
      <charset val="238"/>
    </font>
    <font>
      <sz val="9"/>
      <color indexed="18"/>
      <name val="Arial"/>
      <family val="2"/>
      <charset val="238"/>
    </font>
    <font>
      <sz val="10"/>
      <color indexed="0"/>
      <name val="Arial"/>
      <family val="2"/>
      <charset val="238"/>
    </font>
    <font>
      <b/>
      <sz val="9"/>
      <color indexed="0"/>
      <name val="Arial"/>
      <family val="2"/>
      <charset val="238"/>
    </font>
    <font>
      <sz val="7"/>
      <color indexed="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</xf>
    <xf numFmtId="0" fontId="1" fillId="5" borderId="4" xfId="0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0" fillId="0" borderId="8" xfId="0" applyBorder="1"/>
    <xf numFmtId="0" fontId="0" fillId="0" borderId="7" xfId="0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24" xfId="0" applyBorder="1"/>
    <xf numFmtId="0" fontId="0" fillId="0" borderId="10" xfId="0" applyBorder="1"/>
    <xf numFmtId="0" fontId="0" fillId="0" borderId="4" xfId="0" applyBorder="1"/>
    <xf numFmtId="0" fontId="11" fillId="0" borderId="7" xfId="0" applyFont="1" applyBorder="1"/>
    <xf numFmtId="0" fontId="11" fillId="0" borderId="0" xfId="0" applyFont="1"/>
    <xf numFmtId="0" fontId="0" fillId="0" borderId="27" xfId="0" applyBorder="1"/>
    <xf numFmtId="0" fontId="8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4" fontId="0" fillId="0" borderId="0" xfId="0" applyNumberForma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</xf>
    <xf numFmtId="0" fontId="9" fillId="0" borderId="0" xfId="0" applyFont="1" applyAlignment="1">
      <alignment vertical="center" wrapText="1"/>
    </xf>
    <xf numFmtId="14" fontId="0" fillId="0" borderId="13" xfId="0" applyNumberForma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wrapText="1"/>
    </xf>
    <xf numFmtId="49" fontId="4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5" fillId="0" borderId="12" xfId="0" applyNumberFormat="1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readingOrder="3"/>
    </xf>
    <xf numFmtId="164" fontId="14" fillId="0" borderId="26" xfId="0" applyNumberFormat="1" applyFont="1" applyBorder="1" applyAlignment="1">
      <alignment horizontal="left" vertical="top" readingOrder="3"/>
    </xf>
    <xf numFmtId="164" fontId="15" fillId="0" borderId="26" xfId="0" applyNumberFormat="1" applyFont="1" applyBorder="1" applyAlignment="1">
      <alignment horizontal="left" vertical="top" readingOrder="3"/>
    </xf>
    <xf numFmtId="164" fontId="15" fillId="0" borderId="13" xfId="0" applyNumberFormat="1" applyFont="1" applyBorder="1" applyAlignment="1">
      <alignment horizontal="left" vertical="top" readingOrder="3"/>
    </xf>
    <xf numFmtId="164" fontId="15" fillId="0" borderId="8" xfId="0" applyNumberFormat="1" applyFont="1" applyBorder="1" applyAlignment="1">
      <alignment horizontal="left" vertical="top" readingOrder="3"/>
    </xf>
    <xf numFmtId="164" fontId="15" fillId="0" borderId="20" xfId="0" applyNumberFormat="1" applyFont="1" applyBorder="1" applyAlignment="1">
      <alignment horizontal="left" vertical="top" readingOrder="3"/>
    </xf>
    <xf numFmtId="164" fontId="15" fillId="0" borderId="39" xfId="0" applyNumberFormat="1" applyFont="1" applyBorder="1" applyAlignment="1">
      <alignment horizontal="left" vertical="top" readingOrder="3"/>
    </xf>
    <xf numFmtId="164" fontId="15" fillId="0" borderId="40" xfId="0" applyNumberFormat="1" applyFont="1" applyBorder="1" applyAlignment="1">
      <alignment horizontal="left" vertical="top" readingOrder="3"/>
    </xf>
    <xf numFmtId="164" fontId="15" fillId="0" borderId="41" xfId="0" applyNumberFormat="1" applyFont="1" applyBorder="1" applyAlignment="1">
      <alignment horizontal="left" vertical="top" readingOrder="3"/>
    </xf>
    <xf numFmtId="164" fontId="15" fillId="0" borderId="42" xfId="0" applyNumberFormat="1" applyFont="1" applyBorder="1" applyAlignment="1">
      <alignment horizontal="left" vertical="top" readingOrder="3"/>
    </xf>
    <xf numFmtId="164" fontId="15" fillId="0" borderId="43" xfId="0" applyNumberFormat="1" applyFont="1" applyBorder="1" applyAlignment="1">
      <alignment horizontal="left" vertical="top" readingOrder="3"/>
    </xf>
    <xf numFmtId="164" fontId="15" fillId="0" borderId="7" xfId="0" applyNumberFormat="1" applyFont="1" applyBorder="1" applyAlignment="1">
      <alignment horizontal="left" vertical="top" readingOrder="3"/>
    </xf>
    <xf numFmtId="164" fontId="17" fillId="0" borderId="0" xfId="0" applyNumberFormat="1" applyFont="1" applyAlignment="1">
      <alignment horizontal="left" vertical="top" readingOrder="3"/>
    </xf>
    <xf numFmtId="164" fontId="15" fillId="0" borderId="44" xfId="0" applyNumberFormat="1" applyFont="1" applyBorder="1" applyAlignment="1">
      <alignment horizontal="left" vertical="top" readingOrder="3"/>
    </xf>
    <xf numFmtId="164" fontId="18" fillId="0" borderId="0" xfId="0" applyNumberFormat="1" applyFont="1" applyAlignment="1">
      <alignment horizontal="left" vertical="top" readingOrder="3"/>
    </xf>
    <xf numFmtId="164" fontId="19" fillId="0" borderId="0" xfId="0" applyNumberFormat="1" applyFont="1" applyAlignment="1">
      <alignment horizontal="left" vertical="top" readingOrder="3"/>
    </xf>
    <xf numFmtId="164" fontId="20" fillId="0" borderId="0" xfId="0" applyNumberFormat="1" applyFont="1" applyAlignment="1">
      <alignment horizontal="left" vertical="top" readingOrder="3"/>
    </xf>
    <xf numFmtId="164" fontId="15" fillId="0" borderId="0" xfId="0" applyNumberFormat="1" applyFont="1" applyAlignment="1">
      <alignment horizontal="left" vertical="top" readingOrder="3"/>
    </xf>
    <xf numFmtId="164" fontId="15" fillId="0" borderId="45" xfId="0" applyNumberFormat="1" applyFont="1" applyBorder="1" applyAlignment="1">
      <alignment horizontal="left" vertical="top" readingOrder="3"/>
    </xf>
    <xf numFmtId="164" fontId="15" fillId="0" borderId="38" xfId="0" applyNumberFormat="1" applyFont="1" applyBorder="1" applyAlignment="1">
      <alignment horizontal="left" vertical="top" readingOrder="3"/>
    </xf>
    <xf numFmtId="164" fontId="15" fillId="0" borderId="46" xfId="0" applyNumberFormat="1" applyFont="1" applyBorder="1" applyAlignment="1">
      <alignment horizontal="left" vertical="top" readingOrder="3"/>
    </xf>
    <xf numFmtId="164" fontId="15" fillId="0" borderId="47" xfId="0" applyNumberFormat="1" applyFont="1" applyBorder="1" applyAlignment="1">
      <alignment horizontal="left" vertical="top" readingOrder="3"/>
    </xf>
    <xf numFmtId="164" fontId="15" fillId="0" borderId="48" xfId="0" applyNumberFormat="1" applyFont="1" applyBorder="1" applyAlignment="1">
      <alignment horizontal="left" vertical="top" readingOrder="3"/>
    </xf>
    <xf numFmtId="164" fontId="21" fillId="0" borderId="0" xfId="0" applyNumberFormat="1" applyFont="1" applyAlignment="1">
      <alignment horizontal="left" vertical="top" readingOrder="3"/>
    </xf>
    <xf numFmtId="164" fontId="15" fillId="0" borderId="10" xfId="0" applyNumberFormat="1" applyFont="1" applyBorder="1" applyAlignment="1">
      <alignment horizontal="left" vertical="top" readingOrder="3"/>
    </xf>
    <xf numFmtId="164" fontId="21" fillId="0" borderId="26" xfId="0" applyNumberFormat="1" applyFont="1" applyBorder="1" applyAlignment="1">
      <alignment horizontal="left" vertical="top" readingOrder="3"/>
    </xf>
    <xf numFmtId="164" fontId="15" fillId="0" borderId="11" xfId="0" applyNumberFormat="1" applyFont="1" applyBorder="1" applyAlignment="1">
      <alignment horizontal="left" vertical="top" readingOrder="3"/>
    </xf>
    <xf numFmtId="164" fontId="15" fillId="0" borderId="9" xfId="0" applyNumberFormat="1" applyFont="1" applyBorder="1" applyAlignment="1">
      <alignment horizontal="left" vertical="top" readingOrder="3"/>
    </xf>
    <xf numFmtId="164" fontId="15" fillId="0" borderId="49" xfId="0" applyNumberFormat="1" applyFont="1" applyBorder="1" applyAlignment="1">
      <alignment horizontal="left" vertical="top" readingOrder="3"/>
    </xf>
    <xf numFmtId="164" fontId="23" fillId="0" borderId="20" xfId="0" applyNumberFormat="1" applyFont="1" applyBorder="1" applyAlignment="1">
      <alignment horizontal="left" vertical="top" readingOrder="3"/>
    </xf>
    <xf numFmtId="0" fontId="0" fillId="7" borderId="0" xfId="0" applyFill="1"/>
    <xf numFmtId="0" fontId="2" fillId="7" borderId="0" xfId="0" applyFont="1" applyFill="1"/>
    <xf numFmtId="0" fontId="0" fillId="0" borderId="26" xfId="0" applyBorder="1"/>
    <xf numFmtId="0" fontId="0" fillId="0" borderId="50" xfId="0" applyBorder="1"/>
    <xf numFmtId="0" fontId="0" fillId="0" borderId="3" xfId="0" applyBorder="1"/>
    <xf numFmtId="0" fontId="0" fillId="0" borderId="34" xfId="0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25" fillId="0" borderId="0" xfId="0" applyFont="1"/>
    <xf numFmtId="0" fontId="24" fillId="0" borderId="59" xfId="0" applyFont="1" applyBorder="1"/>
    <xf numFmtId="0" fontId="24" fillId="0" borderId="60" xfId="0" applyFont="1" applyBorder="1"/>
    <xf numFmtId="0" fontId="24" fillId="0" borderId="61" xfId="0" applyFont="1" applyBorder="1"/>
    <xf numFmtId="0" fontId="24" fillId="0" borderId="62" xfId="0" applyFont="1" applyBorder="1"/>
    <xf numFmtId="0" fontId="24" fillId="0" borderId="63" xfId="0" applyFont="1" applyBorder="1"/>
    <xf numFmtId="0" fontId="24" fillId="0" borderId="64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26" fillId="0" borderId="53" xfId="0" applyFont="1" applyBorder="1"/>
    <xf numFmtId="0" fontId="26" fillId="0" borderId="65" xfId="0" applyFont="1" applyBorder="1"/>
    <xf numFmtId="0" fontId="0" fillId="0" borderId="37" xfId="0" applyBorder="1"/>
    <xf numFmtId="0" fontId="0" fillId="0" borderId="66" xfId="0" applyBorder="1"/>
    <xf numFmtId="0" fontId="28" fillId="0" borderId="26" xfId="0" applyFont="1" applyBorder="1"/>
    <xf numFmtId="0" fontId="28" fillId="0" borderId="0" xfId="0" applyFont="1"/>
    <xf numFmtId="0" fontId="29" fillId="0" borderId="26" xfId="0" applyFont="1" applyBorder="1"/>
    <xf numFmtId="0" fontId="29" fillId="0" borderId="0" xfId="0" applyFont="1"/>
    <xf numFmtId="0" fontId="28" fillId="0" borderId="6" xfId="0" applyFont="1" applyBorder="1"/>
    <xf numFmtId="0" fontId="29" fillId="0" borderId="6" xfId="0" applyFont="1" applyBorder="1"/>
    <xf numFmtId="0" fontId="27" fillId="0" borderId="0" xfId="0" applyFont="1"/>
    <xf numFmtId="0" fontId="29" fillId="0" borderId="20" xfId="0" applyFont="1" applyBorder="1"/>
    <xf numFmtId="0" fontId="27" fillId="0" borderId="55" xfId="0" applyFont="1" applyBorder="1"/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9" fillId="0" borderId="67" xfId="0" applyFont="1" applyBorder="1"/>
    <xf numFmtId="0" fontId="29" fillId="0" borderId="36" xfId="0" applyFont="1" applyBorder="1"/>
    <xf numFmtId="0" fontId="29" fillId="0" borderId="36" xfId="0" applyFont="1" applyBorder="1" applyAlignment="1">
      <alignment horizontal="center"/>
    </xf>
    <xf numFmtId="0" fontId="29" fillId="0" borderId="68" xfId="0" applyFont="1" applyBorder="1"/>
    <xf numFmtId="0" fontId="29" fillId="0" borderId="34" xfId="0" applyFont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52" xfId="0" applyFont="1" applyBorder="1"/>
    <xf numFmtId="0" fontId="28" fillId="0" borderId="34" xfId="0" applyFont="1" applyBorder="1"/>
    <xf numFmtId="0" fontId="28" fillId="0" borderId="53" xfId="0" applyFont="1" applyBorder="1"/>
    <xf numFmtId="0" fontId="29" fillId="0" borderId="2" xfId="0" applyFont="1" applyBorder="1"/>
    <xf numFmtId="0" fontId="29" fillId="0" borderId="2" xfId="0" applyFont="1" applyBorder="1" applyAlignment="1">
      <alignment horizontal="center"/>
    </xf>
    <xf numFmtId="0" fontId="29" fillId="0" borderId="29" xfId="0" applyFont="1" applyBorder="1"/>
    <xf numFmtId="0" fontId="28" fillId="0" borderId="1" xfId="0" applyFont="1" applyBorder="1" applyAlignment="1">
      <alignment horizontal="center"/>
    </xf>
    <xf numFmtId="0" fontId="27" fillId="0" borderId="57" xfId="0" applyFont="1" applyBorder="1"/>
    <xf numFmtId="0" fontId="29" fillId="0" borderId="58" xfId="0" applyFont="1" applyBorder="1"/>
    <xf numFmtId="0" fontId="29" fillId="0" borderId="56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9" fillId="0" borderId="54" xfId="0" applyFont="1" applyBorder="1"/>
    <xf numFmtId="0" fontId="27" fillId="0" borderId="69" xfId="0" applyFont="1" applyBorder="1"/>
    <xf numFmtId="0" fontId="29" fillId="0" borderId="70" xfId="0" applyFont="1" applyBorder="1"/>
    <xf numFmtId="0" fontId="29" fillId="0" borderId="70" xfId="0" applyFont="1" applyBorder="1" applyAlignment="1">
      <alignment horizontal="center"/>
    </xf>
    <xf numFmtId="0" fontId="29" fillId="0" borderId="71" xfId="0" applyFont="1" applyBorder="1"/>
    <xf numFmtId="0" fontId="0" fillId="3" borderId="34" xfId="0" applyFill="1" applyBorder="1"/>
    <xf numFmtId="0" fontId="0" fillId="3" borderId="1" xfId="0" applyFill="1" applyBorder="1"/>
    <xf numFmtId="0" fontId="0" fillId="3" borderId="52" xfId="0" applyFill="1" applyBorder="1"/>
    <xf numFmtId="0" fontId="0" fillId="3" borderId="53" xfId="0" applyFill="1" applyBorder="1"/>
    <xf numFmtId="0" fontId="0" fillId="3" borderId="2" xfId="0" applyFill="1" applyBorder="1"/>
    <xf numFmtId="0" fontId="0" fillId="3" borderId="54" xfId="0" applyFill="1" applyBorder="1"/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 applyProtection="1">
      <alignment vertical="center"/>
    </xf>
    <xf numFmtId="0" fontId="2" fillId="9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49" fontId="0" fillId="0" borderId="0" xfId="0" applyNumberFormat="1" applyFont="1" applyAlignment="1" applyProtection="1">
      <alignment horizontal="left" vertical="center"/>
    </xf>
    <xf numFmtId="165" fontId="0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44" fontId="2" fillId="0" borderId="1" xfId="0" applyNumberFormat="1" applyFont="1" applyBorder="1" applyAlignment="1" applyProtection="1">
      <alignment horizontal="center" vertical="center"/>
    </xf>
    <xf numFmtId="44" fontId="2" fillId="0" borderId="2" xfId="0" applyNumberFormat="1" applyFont="1" applyBorder="1" applyAlignment="1" applyProtection="1">
      <alignment horizontal="center" vertical="center"/>
    </xf>
    <xf numFmtId="44" fontId="0" fillId="5" borderId="1" xfId="0" applyNumberFormat="1" applyFont="1" applyFill="1" applyBorder="1" applyAlignment="1" applyProtection="1">
      <alignment vertical="center"/>
    </xf>
    <xf numFmtId="44" fontId="1" fillId="3" borderId="3" xfId="0" applyNumberFormat="1" applyFont="1" applyFill="1" applyBorder="1" applyAlignment="1" applyProtection="1">
      <alignment horizontal="right" vertical="center"/>
    </xf>
    <xf numFmtId="44" fontId="1" fillId="3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left" vertical="center"/>
    </xf>
    <xf numFmtId="0" fontId="5" fillId="6" borderId="1" xfId="0" applyFont="1" applyFill="1" applyBorder="1" applyAlignment="1" applyProtection="1">
      <alignment vertical="center"/>
    </xf>
    <xf numFmtId="44" fontId="0" fillId="6" borderId="3" xfId="0" applyNumberFormat="1" applyFont="1" applyFill="1" applyBorder="1" applyAlignment="1" applyProtection="1">
      <alignment horizontal="right" vertical="center"/>
    </xf>
    <xf numFmtId="44" fontId="0" fillId="8" borderId="1" xfId="0" applyNumberFormat="1" applyFont="1" applyFill="1" applyBorder="1" applyAlignment="1" applyProtection="1">
      <alignment horizontal="right" vertical="center"/>
    </xf>
    <xf numFmtId="44" fontId="0" fillId="8" borderId="1" xfId="0" applyNumberFormat="1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horizontal="left" vertical="center"/>
    </xf>
    <xf numFmtId="44" fontId="1" fillId="8" borderId="1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</xf>
    <xf numFmtId="44" fontId="2" fillId="4" borderId="12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32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0" fillId="0" borderId="0" xfId="0" applyFill="1" applyAlignment="1">
      <alignment horizontal="left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" fontId="33" fillId="6" borderId="4" xfId="0" applyNumberFormat="1" applyFont="1" applyFill="1" applyBorder="1" applyAlignment="1">
      <alignment horizontal="center" vertical="center"/>
    </xf>
    <xf numFmtId="1" fontId="33" fillId="6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49" fontId="4" fillId="7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18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8" xfId="0" applyFont="1" applyBorder="1" applyAlignment="1">
      <alignment vertical="center"/>
    </xf>
    <xf numFmtId="1" fontId="3" fillId="6" borderId="4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18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165" fontId="2" fillId="0" borderId="18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18" xfId="0" applyNumberFormat="1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18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165" fontId="3" fillId="0" borderId="4" xfId="0" applyNumberFormat="1" applyFont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8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32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0" fontId="1" fillId="8" borderId="2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5" fillId="0" borderId="0" xfId="0" applyNumberFormat="1" applyFont="1" applyAlignment="1">
      <alignment horizontal="right" vertical="top" wrapText="1" readingOrder="3"/>
    </xf>
    <xf numFmtId="0" fontId="0" fillId="0" borderId="0" xfId="0" applyAlignment="1">
      <alignment vertical="top" readingOrder="3"/>
    </xf>
    <xf numFmtId="0" fontId="0" fillId="0" borderId="0" xfId="0" applyAlignment="1">
      <alignment horizontal="center" vertical="top" readingOrder="3"/>
    </xf>
    <xf numFmtId="164" fontId="16" fillId="0" borderId="38" xfId="0" applyNumberFormat="1" applyFont="1" applyBorder="1" applyAlignment="1">
      <alignment horizontal="left" vertical="top"/>
    </xf>
    <xf numFmtId="164" fontId="15" fillId="0" borderId="38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 vertical="top" readingOrder="3"/>
    </xf>
    <xf numFmtId="0" fontId="0" fillId="0" borderId="6" xfId="0" applyBorder="1" applyAlignment="1">
      <alignment horizontal="center" vertical="top" readingOrder="3"/>
    </xf>
    <xf numFmtId="0" fontId="0" fillId="0" borderId="5" xfId="0" applyBorder="1" applyAlignment="1">
      <alignment horizontal="center" vertical="top" readingOrder="3"/>
    </xf>
    <xf numFmtId="164" fontId="21" fillId="0" borderId="0" xfId="0" applyNumberFormat="1" applyFont="1" applyAlignment="1">
      <alignment horizontal="right" vertical="top" readingOrder="3"/>
    </xf>
    <xf numFmtId="164" fontId="15" fillId="0" borderId="4" xfId="0" applyNumberFormat="1" applyFont="1" applyBorder="1" applyAlignment="1">
      <alignment horizontal="center" vertical="top" readingOrder="3"/>
    </xf>
    <xf numFmtId="164" fontId="15" fillId="0" borderId="6" xfId="0" applyNumberFormat="1" applyFont="1" applyBorder="1" applyAlignment="1">
      <alignment horizontal="center" vertical="top" readingOrder="3"/>
    </xf>
    <xf numFmtId="164" fontId="15" fillId="0" borderId="5" xfId="0" applyNumberFormat="1" applyFont="1" applyBorder="1" applyAlignment="1">
      <alignment horizontal="center" vertical="top" readingOrder="3"/>
    </xf>
    <xf numFmtId="164" fontId="15" fillId="0" borderId="0" xfId="0" applyNumberFormat="1" applyFont="1" applyAlignment="1">
      <alignment horizontal="left" vertical="top" wrapText="1" readingOrder="3"/>
    </xf>
    <xf numFmtId="2" fontId="22" fillId="0" borderId="0" xfId="0" applyNumberFormat="1" applyFont="1" applyAlignment="1">
      <alignment horizontal="right" vertical="top" readingOrder="3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</cellXfs>
  <cellStyles count="1">
    <cellStyle name="Normální" xfId="0" builtinId="0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66675</xdr:rowOff>
        </xdr:from>
        <xdr:to>
          <xdr:col>5</xdr:col>
          <xdr:colOff>1209675</xdr:colOff>
          <xdr:row>25</xdr:row>
          <xdr:rowOff>1133475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B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6"/>
  <sheetViews>
    <sheetView view="pageBreakPreview" zoomScaleNormal="100" zoomScaleSheetLayoutView="100" workbookViewId="0">
      <selection activeCell="C45" sqref="C45"/>
    </sheetView>
  </sheetViews>
  <sheetFormatPr defaultRowHeight="15" x14ac:dyDescent="0.25"/>
  <cols>
    <col min="1" max="1" width="0.5703125" customWidth="1"/>
    <col min="2" max="2" width="18" customWidth="1"/>
    <col min="4" max="4" width="14.85546875" customWidth="1"/>
    <col min="6" max="6" width="15.5703125" customWidth="1"/>
    <col min="7" max="7" width="10.5703125" customWidth="1"/>
    <col min="8" max="8" width="9.140625" customWidth="1"/>
    <col min="9" max="9" width="10.5703125" customWidth="1"/>
    <col min="10" max="10" width="0.5703125" customWidth="1"/>
  </cols>
  <sheetData>
    <row r="1" spans="2:9" ht="3" customHeight="1" x14ac:dyDescent="0.25"/>
    <row r="2" spans="2:9" ht="18.75" x14ac:dyDescent="0.25">
      <c r="B2" s="317" t="s">
        <v>276</v>
      </c>
      <c r="C2" s="318"/>
      <c r="D2" s="318"/>
      <c r="E2" s="318"/>
      <c r="F2" s="318"/>
      <c r="G2" s="318"/>
      <c r="H2" s="318"/>
      <c r="I2" s="319"/>
    </row>
    <row r="3" spans="2:9" ht="15.75" thickBot="1" x14ac:dyDescent="0.3">
      <c r="B3" s="2"/>
      <c r="C3" s="2"/>
      <c r="D3" s="2"/>
      <c r="E3" s="2"/>
      <c r="F3" s="2"/>
      <c r="G3" s="2"/>
      <c r="H3" s="2"/>
      <c r="I3" s="2"/>
    </row>
    <row r="4" spans="2:9" ht="19.5" thickBot="1" x14ac:dyDescent="0.3">
      <c r="B4" s="99" t="s">
        <v>277</v>
      </c>
      <c r="C4" s="335"/>
      <c r="D4" s="336"/>
      <c r="E4" s="336"/>
      <c r="F4" s="336"/>
      <c r="G4" s="336"/>
      <c r="H4" s="336"/>
      <c r="I4" s="337"/>
    </row>
    <row r="5" spans="2:9" ht="18.75" x14ac:dyDescent="0.25">
      <c r="B5" s="3" t="s">
        <v>0</v>
      </c>
      <c r="C5" s="331"/>
      <c r="D5" s="331"/>
      <c r="E5" s="331"/>
      <c r="F5" s="331"/>
      <c r="G5" s="331"/>
      <c r="H5" s="331"/>
      <c r="I5" s="331"/>
    </row>
    <row r="6" spans="2:9" ht="18.75" x14ac:dyDescent="0.25">
      <c r="B6" s="3" t="s">
        <v>306</v>
      </c>
      <c r="C6" s="331"/>
      <c r="D6" s="331"/>
      <c r="E6" s="331"/>
      <c r="F6" s="331"/>
      <c r="G6" s="331"/>
      <c r="H6" s="331"/>
      <c r="I6" s="331"/>
    </row>
    <row r="7" spans="2:9" ht="18.75" x14ac:dyDescent="0.25">
      <c r="B7" s="3" t="s">
        <v>5</v>
      </c>
      <c r="C7" s="331"/>
      <c r="D7" s="331"/>
      <c r="E7" s="331"/>
      <c r="F7" s="331"/>
      <c r="G7" s="331"/>
      <c r="H7" s="331"/>
      <c r="I7" s="331"/>
    </row>
    <row r="8" spans="2:9" ht="18.75" x14ac:dyDescent="0.25">
      <c r="B8" s="292" t="s">
        <v>78</v>
      </c>
      <c r="C8" s="293"/>
      <c r="D8" s="311"/>
      <c r="E8" s="312"/>
      <c r="F8" s="312"/>
      <c r="G8" s="232" t="s">
        <v>141</v>
      </c>
      <c r="H8" s="232" t="s">
        <v>142</v>
      </c>
      <c r="I8" s="232" t="s">
        <v>144</v>
      </c>
    </row>
    <row r="9" spans="2:9" ht="24" customHeight="1" x14ac:dyDescent="0.25">
      <c r="B9" s="325" t="s">
        <v>26</v>
      </c>
      <c r="C9" s="327"/>
      <c r="D9" s="328"/>
      <c r="E9" s="3" t="s">
        <v>3</v>
      </c>
      <c r="F9" s="3"/>
      <c r="G9" s="259"/>
      <c r="H9" s="258"/>
      <c r="I9" s="229">
        <f>G9+H9</f>
        <v>0</v>
      </c>
    </row>
    <row r="10" spans="2:9" ht="21.75" customHeight="1" x14ac:dyDescent="0.25">
      <c r="B10" s="326"/>
      <c r="C10" s="329"/>
      <c r="D10" s="330"/>
      <c r="E10" s="3" t="s">
        <v>4</v>
      </c>
      <c r="F10" s="3"/>
      <c r="G10" s="259"/>
      <c r="H10" s="258"/>
      <c r="I10" s="229">
        <f>G10+H10</f>
        <v>0</v>
      </c>
    </row>
    <row r="11" spans="2:9" ht="18.75" x14ac:dyDescent="0.25">
      <c r="B11" s="5" t="s">
        <v>255</v>
      </c>
      <c r="C11" s="309"/>
      <c r="D11" s="310"/>
      <c r="E11" s="3" t="s">
        <v>127</v>
      </c>
      <c r="F11" s="3"/>
      <c r="G11" s="259"/>
      <c r="H11" s="260"/>
      <c r="I11" s="229">
        <f>G11+H11</f>
        <v>0</v>
      </c>
    </row>
    <row r="12" spans="2:9" ht="18.75" x14ac:dyDescent="0.25">
      <c r="B12" s="5" t="s">
        <v>256</v>
      </c>
      <c r="C12" s="309"/>
      <c r="D12" s="310"/>
      <c r="E12" s="3" t="s">
        <v>35</v>
      </c>
      <c r="F12" s="3"/>
      <c r="G12" s="259"/>
      <c r="H12" s="258"/>
      <c r="I12" s="229">
        <f>G12+H12</f>
        <v>0</v>
      </c>
    </row>
    <row r="13" spans="2:9" ht="18.75" x14ac:dyDescent="0.25">
      <c r="B13" s="108" t="s">
        <v>2</v>
      </c>
      <c r="C13" s="323">
        <f>IF(OR(C11=0,C12=0),0,(C12-C11+1))</f>
        <v>0</v>
      </c>
      <c r="D13" s="324"/>
      <c r="E13" s="292" t="s">
        <v>143</v>
      </c>
      <c r="F13" s="313"/>
      <c r="G13" s="229">
        <f>SUM(G9:G12)</f>
        <v>0</v>
      </c>
      <c r="H13" s="229">
        <f>SUM(H9:H12)</f>
        <v>0</v>
      </c>
      <c r="I13" s="229">
        <f>SUM(I9:I12)</f>
        <v>0</v>
      </c>
    </row>
    <row r="14" spans="2:9" ht="15.75" x14ac:dyDescent="0.25">
      <c r="B14" s="6" t="s">
        <v>25</v>
      </c>
      <c r="C14" s="7"/>
      <c r="D14" s="332"/>
      <c r="E14" s="332"/>
      <c r="F14" s="332"/>
      <c r="G14" s="332"/>
      <c r="H14" s="332"/>
      <c r="I14" s="333"/>
    </row>
    <row r="15" spans="2:9" ht="6" customHeight="1" x14ac:dyDescent="0.25">
      <c r="B15" s="10"/>
      <c r="C15" s="10"/>
      <c r="D15" s="10"/>
      <c r="E15" s="11"/>
      <c r="F15" s="11"/>
      <c r="G15" s="11"/>
      <c r="H15" s="11"/>
      <c r="I15" s="11"/>
    </row>
    <row r="16" spans="2:9" s="1" customFormat="1" ht="15.75" customHeight="1" x14ac:dyDescent="0.25">
      <c r="B16" s="12" t="s">
        <v>7</v>
      </c>
      <c r="C16" s="13"/>
      <c r="D16" s="13"/>
      <c r="E16" s="13"/>
      <c r="F16" s="13"/>
      <c r="G16" s="13"/>
      <c r="H16" s="13"/>
      <c r="I16" s="13"/>
    </row>
    <row r="17" spans="2:9" ht="9" customHeight="1" x14ac:dyDescent="0.25">
      <c r="B17" s="14"/>
      <c r="C17" s="14"/>
      <c r="D17" s="14"/>
      <c r="E17" s="14"/>
      <c r="F17" s="14"/>
      <c r="G17" s="14"/>
      <c r="H17" s="14"/>
      <c r="I17" s="14"/>
    </row>
    <row r="18" spans="2:9" ht="15.75" x14ac:dyDescent="0.25">
      <c r="B18" s="49" t="s">
        <v>8</v>
      </c>
      <c r="C18" s="334" t="s">
        <v>9</v>
      </c>
      <c r="D18" s="334"/>
      <c r="E18" s="334"/>
      <c r="F18" s="334"/>
      <c r="G18" s="334"/>
      <c r="H18" s="334"/>
      <c r="I18" s="334"/>
    </row>
    <row r="19" spans="2:9" ht="18.75" customHeight="1" x14ac:dyDescent="0.25">
      <c r="B19" s="4"/>
      <c r="C19" s="294" t="s">
        <v>198</v>
      </c>
      <c r="D19" s="294"/>
      <c r="E19" s="294"/>
      <c r="F19" s="294"/>
      <c r="G19" s="294"/>
      <c r="H19" s="294"/>
      <c r="I19" s="294"/>
    </row>
    <row r="20" spans="2:9" ht="18.75" customHeight="1" x14ac:dyDescent="0.25">
      <c r="B20" s="4"/>
      <c r="C20" s="294" t="s">
        <v>307</v>
      </c>
      <c r="D20" s="294"/>
      <c r="E20" s="294"/>
      <c r="F20" s="294"/>
      <c r="G20" s="294"/>
      <c r="H20" s="294"/>
      <c r="I20" s="294"/>
    </row>
    <row r="21" spans="2:9" ht="18.75" customHeight="1" x14ac:dyDescent="0.25">
      <c r="B21" s="230">
        <f>B19+B20</f>
        <v>0</v>
      </c>
      <c r="C21" s="314" t="s">
        <v>308</v>
      </c>
      <c r="D21" s="315"/>
      <c r="E21" s="315"/>
      <c r="F21" s="315"/>
      <c r="G21" s="315"/>
      <c r="H21" s="315"/>
      <c r="I21" s="316"/>
    </row>
    <row r="22" spans="2:9" ht="18.75" x14ac:dyDescent="0.25">
      <c r="B22" s="4"/>
      <c r="C22" s="338" t="s">
        <v>10</v>
      </c>
      <c r="D22" s="338"/>
      <c r="E22" s="338"/>
      <c r="F22" s="338"/>
      <c r="G22" s="338"/>
      <c r="H22" s="338"/>
      <c r="I22" s="338"/>
    </row>
    <row r="23" spans="2:9" ht="18.75" x14ac:dyDescent="0.25">
      <c r="B23" s="231">
        <f>0.7*B22</f>
        <v>0</v>
      </c>
      <c r="C23" s="294" t="s">
        <v>17</v>
      </c>
      <c r="D23" s="294"/>
      <c r="E23" s="294"/>
      <c r="F23" s="294"/>
      <c r="G23" s="294"/>
      <c r="H23" s="294"/>
      <c r="I23" s="294"/>
    </row>
    <row r="24" spans="2:9" ht="30" customHeight="1" x14ac:dyDescent="0.25">
      <c r="B24" s="231">
        <f>MIN(C13*I9*30,B23,B22-B21)</f>
        <v>0</v>
      </c>
      <c r="C24" s="294" t="s">
        <v>309</v>
      </c>
      <c r="D24" s="294"/>
      <c r="E24" s="294"/>
      <c r="F24" s="294"/>
      <c r="G24" s="294"/>
      <c r="H24" s="294"/>
      <c r="I24" s="294"/>
    </row>
    <row r="25" spans="2:9" ht="18.75" x14ac:dyDescent="0.25">
      <c r="B25" s="109"/>
      <c r="C25" s="341" t="s">
        <v>254</v>
      </c>
      <c r="D25" s="341"/>
      <c r="E25" s="341"/>
      <c r="F25" s="341"/>
      <c r="G25" s="341"/>
      <c r="H25" s="341"/>
      <c r="I25" s="341"/>
    </row>
    <row r="26" spans="2:9" ht="19.5" thickBot="1" x14ac:dyDescent="0.3">
      <c r="B26" s="14"/>
      <c r="C26" s="14"/>
      <c r="D26" s="14"/>
      <c r="E26" s="14"/>
      <c r="F26" s="14"/>
      <c r="G26" s="14"/>
      <c r="H26" s="14"/>
      <c r="I26" s="14"/>
    </row>
    <row r="27" spans="2:9" ht="23.25" x14ac:dyDescent="0.35">
      <c r="B27" s="13" t="s">
        <v>21</v>
      </c>
      <c r="C27" s="342"/>
      <c r="D27" s="343"/>
      <c r="E27" s="302" t="s">
        <v>129</v>
      </c>
      <c r="F27" s="303"/>
      <c r="G27" s="303"/>
      <c r="H27" s="303"/>
      <c r="I27" s="304"/>
    </row>
    <row r="28" spans="2:9" ht="18.75" customHeight="1" x14ac:dyDescent="0.25">
      <c r="B28" s="13" t="s">
        <v>13</v>
      </c>
      <c r="C28" s="344"/>
      <c r="D28" s="345"/>
      <c r="E28" s="305" t="s">
        <v>128</v>
      </c>
      <c r="F28" s="306"/>
      <c r="G28" s="306"/>
      <c r="H28" s="306"/>
      <c r="I28" s="307"/>
    </row>
    <row r="29" spans="2:9" ht="18.75" customHeight="1" x14ac:dyDescent="0.25">
      <c r="B29" s="13" t="s">
        <v>11</v>
      </c>
      <c r="C29" s="346"/>
      <c r="D29" s="347"/>
      <c r="E29" s="305"/>
      <c r="F29" s="306"/>
      <c r="G29" s="306"/>
      <c r="H29" s="306"/>
      <c r="I29" s="307"/>
    </row>
    <row r="30" spans="2:9" ht="18.75" customHeight="1" x14ac:dyDescent="0.25">
      <c r="B30" s="13" t="s">
        <v>12</v>
      </c>
      <c r="C30" s="348"/>
      <c r="D30" s="349"/>
      <c r="E30" s="305"/>
      <c r="F30" s="306"/>
      <c r="G30" s="306"/>
      <c r="H30" s="306"/>
      <c r="I30" s="307"/>
    </row>
    <row r="31" spans="2:9" ht="18.75" x14ac:dyDescent="0.25">
      <c r="B31" s="14"/>
      <c r="C31" s="14"/>
      <c r="D31" s="14"/>
      <c r="E31" s="102"/>
      <c r="F31" s="103"/>
      <c r="G31" s="103"/>
      <c r="H31" s="103"/>
      <c r="I31" s="104"/>
    </row>
    <row r="32" spans="2:9" ht="15.75" x14ac:dyDescent="0.25">
      <c r="B32" s="13" t="s">
        <v>14</v>
      </c>
      <c r="C32" s="339"/>
      <c r="D32" s="340"/>
      <c r="E32" s="82"/>
      <c r="F32" s="11"/>
      <c r="G32" s="11"/>
      <c r="H32" s="11"/>
      <c r="I32" s="81"/>
    </row>
    <row r="33" spans="2:9" ht="16.5" thickBot="1" x14ac:dyDescent="0.3">
      <c r="B33" s="13" t="s">
        <v>13</v>
      </c>
      <c r="C33" s="339"/>
      <c r="D33" s="340"/>
      <c r="E33" s="299" t="s">
        <v>15</v>
      </c>
      <c r="F33" s="300"/>
      <c r="G33" s="300"/>
      <c r="H33" s="300"/>
      <c r="I33" s="301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320" t="s">
        <v>16</v>
      </c>
      <c r="C35" s="321"/>
      <c r="D35" s="321"/>
      <c r="E35" s="321"/>
      <c r="F35" s="321"/>
      <c r="G35" s="321"/>
      <c r="H35" s="321"/>
      <c r="I35" s="32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ht="18.75" x14ac:dyDescent="0.25">
      <c r="B37" s="4"/>
      <c r="C37" s="294" t="s">
        <v>135</v>
      </c>
      <c r="D37" s="294"/>
      <c r="E37" s="294"/>
      <c r="F37" s="294"/>
      <c r="G37" s="294"/>
      <c r="H37" s="294"/>
      <c r="I37" s="294"/>
    </row>
    <row r="38" spans="2:9" ht="18.75" x14ac:dyDescent="0.25">
      <c r="B38" s="4"/>
      <c r="C38" s="294" t="s">
        <v>18</v>
      </c>
      <c r="D38" s="294"/>
      <c r="E38" s="294"/>
      <c r="F38" s="294"/>
      <c r="G38" s="294"/>
      <c r="H38" s="294"/>
      <c r="I38" s="294"/>
    </row>
    <row r="39" spans="2:9" ht="18.75" x14ac:dyDescent="0.25">
      <c r="B39" s="4"/>
      <c r="C39" s="294" t="s">
        <v>19</v>
      </c>
      <c r="D39" s="294"/>
      <c r="E39" s="294"/>
      <c r="F39" s="294"/>
      <c r="G39" s="294"/>
      <c r="H39" s="294"/>
      <c r="I39" s="294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ht="15.75" x14ac:dyDescent="0.25">
      <c r="B41" s="13" t="s">
        <v>20</v>
      </c>
      <c r="C41" s="2"/>
      <c r="D41" s="2"/>
      <c r="E41" s="2"/>
      <c r="F41" s="2"/>
      <c r="G41" s="2"/>
      <c r="H41" s="2"/>
      <c r="I41" s="2"/>
    </row>
    <row r="42" spans="2:9" ht="15.75" x14ac:dyDescent="0.25">
      <c r="B42" s="13" t="s">
        <v>13</v>
      </c>
      <c r="C42" s="2"/>
      <c r="D42" s="2"/>
      <c r="E42" s="2"/>
      <c r="F42" s="2"/>
      <c r="G42" s="2"/>
      <c r="H42" s="2"/>
      <c r="I42" s="2"/>
    </row>
    <row r="43" spans="2:9" ht="6.75" customHeight="1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16" t="s">
        <v>22</v>
      </c>
      <c r="C44" s="2" t="s">
        <v>310</v>
      </c>
      <c r="D44" s="2"/>
      <c r="E44" s="2"/>
      <c r="F44" s="2"/>
      <c r="G44" s="2"/>
      <c r="H44" s="2"/>
      <c r="I44" s="2"/>
    </row>
    <row r="45" spans="2:9" x14ac:dyDescent="0.25">
      <c r="B45" s="2"/>
      <c r="C45" s="2" t="s">
        <v>23</v>
      </c>
      <c r="D45" s="2"/>
      <c r="E45" s="2"/>
      <c r="F45" s="2"/>
      <c r="G45" s="2"/>
      <c r="H45" s="2"/>
      <c r="I45" s="2"/>
    </row>
    <row r="46" spans="2:9" x14ac:dyDescent="0.25">
      <c r="B46" s="2"/>
      <c r="C46" s="2" t="s">
        <v>24</v>
      </c>
      <c r="D46" s="2"/>
      <c r="E46" s="2"/>
      <c r="F46" s="2"/>
      <c r="G46" s="2"/>
      <c r="H46" s="2"/>
      <c r="I46" s="2"/>
    </row>
    <row r="47" spans="2:9" x14ac:dyDescent="0.25">
      <c r="B47" s="2"/>
      <c r="C47" s="2" t="s">
        <v>278</v>
      </c>
      <c r="D47" s="2"/>
      <c r="E47" s="2"/>
      <c r="F47" s="2"/>
      <c r="G47" s="2"/>
      <c r="H47" s="2"/>
      <c r="I47" s="2"/>
    </row>
    <row r="48" spans="2:9" x14ac:dyDescent="0.25">
      <c r="B48" s="2"/>
      <c r="C48" s="2" t="s">
        <v>279</v>
      </c>
      <c r="D48" s="2"/>
      <c r="E48" s="2"/>
      <c r="F48" s="2"/>
      <c r="G48" s="2"/>
      <c r="H48" s="2"/>
      <c r="I48" s="2"/>
    </row>
    <row r="49" spans="2:9" x14ac:dyDescent="0.25">
      <c r="B49" s="2"/>
      <c r="C49" s="308" t="s">
        <v>145</v>
      </c>
      <c r="D49" s="308"/>
      <c r="E49" s="2"/>
      <c r="F49" s="2"/>
      <c r="G49" s="2"/>
      <c r="H49" s="2"/>
      <c r="I49" s="2"/>
    </row>
    <row r="50" spans="2:9" x14ac:dyDescent="0.25">
      <c r="B50" s="2"/>
      <c r="C50" s="2" t="s">
        <v>136</v>
      </c>
      <c r="D50" s="2"/>
      <c r="E50" s="2"/>
      <c r="F50" s="2"/>
      <c r="G50" s="2"/>
      <c r="H50" s="2"/>
      <c r="I50" s="2"/>
    </row>
    <row r="51" spans="2:9" ht="6.75" customHeight="1" x14ac:dyDescent="0.25">
      <c r="B51" s="2"/>
      <c r="C51" s="2"/>
      <c r="D51" s="2"/>
      <c r="E51" s="2"/>
      <c r="F51" s="2"/>
      <c r="G51" s="2"/>
      <c r="H51" s="2"/>
      <c r="I51" s="2"/>
    </row>
    <row r="52" spans="2:9" ht="40.5" customHeight="1" x14ac:dyDescent="0.25">
      <c r="B52" s="106" t="s">
        <v>280</v>
      </c>
      <c r="C52" s="298" t="s">
        <v>281</v>
      </c>
      <c r="D52" s="298"/>
      <c r="E52" s="298"/>
      <c r="F52" s="298"/>
      <c r="G52" s="298"/>
      <c r="H52" s="298"/>
      <c r="I52" s="298"/>
    </row>
    <row r="53" spans="2:9" ht="6.75" customHeight="1" x14ac:dyDescent="0.25">
      <c r="B53" s="2"/>
      <c r="C53" s="2"/>
      <c r="D53" s="2"/>
      <c r="E53" s="2"/>
      <c r="F53" s="2"/>
      <c r="G53" s="2"/>
      <c r="H53" s="2"/>
      <c r="I53" s="2"/>
    </row>
    <row r="54" spans="2:9" ht="18" customHeight="1" x14ac:dyDescent="0.25">
      <c r="B54" s="295" t="s">
        <v>146</v>
      </c>
      <c r="C54" s="296"/>
      <c r="D54" s="296"/>
      <c r="E54" s="296"/>
      <c r="F54" s="296"/>
      <c r="G54" s="296"/>
      <c r="H54" s="296"/>
      <c r="I54" s="297"/>
    </row>
    <row r="55" spans="2:9" x14ac:dyDescent="0.25">
      <c r="B55" s="295" t="s">
        <v>149</v>
      </c>
      <c r="C55" s="296"/>
      <c r="D55" s="296"/>
      <c r="E55" s="296"/>
      <c r="F55" s="296"/>
      <c r="G55" s="296"/>
      <c r="H55" s="296"/>
      <c r="I55" s="297"/>
    </row>
    <row r="56" spans="2:9" ht="3" customHeight="1" x14ac:dyDescent="0.25"/>
  </sheetData>
  <protectedRanges>
    <protectedRange sqref="B2:I3 B5:I8" name="Oblast1"/>
    <protectedRange sqref="B4:I4" name="Oblast1_1"/>
  </protectedRanges>
  <mergeCells count="39">
    <mergeCell ref="C32:D32"/>
    <mergeCell ref="C33:D33"/>
    <mergeCell ref="C25:I25"/>
    <mergeCell ref="C27:D27"/>
    <mergeCell ref="C28:D28"/>
    <mergeCell ref="C29:D29"/>
    <mergeCell ref="C30:D30"/>
    <mergeCell ref="B2:I2"/>
    <mergeCell ref="B35:I35"/>
    <mergeCell ref="C23:I23"/>
    <mergeCell ref="C13:D13"/>
    <mergeCell ref="B9:B10"/>
    <mergeCell ref="C9:D10"/>
    <mergeCell ref="C5:I5"/>
    <mergeCell ref="C6:I6"/>
    <mergeCell ref="D14:I14"/>
    <mergeCell ref="C11:D11"/>
    <mergeCell ref="C18:I18"/>
    <mergeCell ref="C19:I19"/>
    <mergeCell ref="C20:I20"/>
    <mergeCell ref="C4:I4"/>
    <mergeCell ref="C22:I22"/>
    <mergeCell ref="C7:I7"/>
    <mergeCell ref="B8:C8"/>
    <mergeCell ref="C24:I24"/>
    <mergeCell ref="B55:I55"/>
    <mergeCell ref="C52:I52"/>
    <mergeCell ref="C39:I39"/>
    <mergeCell ref="C37:I37"/>
    <mergeCell ref="C38:I38"/>
    <mergeCell ref="E33:I33"/>
    <mergeCell ref="E27:I27"/>
    <mergeCell ref="E28:I30"/>
    <mergeCell ref="C49:D49"/>
    <mergeCell ref="C12:D12"/>
    <mergeCell ref="D8:F8"/>
    <mergeCell ref="E13:F13"/>
    <mergeCell ref="B54:I54"/>
    <mergeCell ref="C21:I21"/>
  </mergeCells>
  <conditionalFormatting sqref="B21">
    <cfRule type="cellIs" dxfId="17" priority="1" operator="lessThan">
      <formula>0.3*$B$22</formula>
    </cfRule>
    <cfRule type="cellIs" dxfId="16" priority="3" operator="lessThan">
      <formula>0.3*$B$22</formula>
    </cfRule>
  </conditionalFormatting>
  <conditionalFormatting sqref="C13">
    <cfRule type="cellIs" dxfId="15" priority="2" operator="lessThan">
      <formula>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129BA-553D-48B4-9A00-D63B3EDA3541}">
  <sheetPr>
    <pageSetUpPr fitToPage="1"/>
  </sheetPr>
  <dimension ref="A1:J52"/>
  <sheetViews>
    <sheetView view="pageBreakPreview" topLeftCell="A35" zoomScaleNormal="100" zoomScaleSheetLayoutView="100" workbookViewId="0">
      <selection activeCell="E40" sqref="E40"/>
    </sheetView>
  </sheetViews>
  <sheetFormatPr defaultColWidth="9.140625" defaultRowHeight="15" x14ac:dyDescent="0.25"/>
  <cols>
    <col min="1" max="1" width="4.7109375" style="165" customWidth="1"/>
    <col min="2" max="2" width="23.7109375" style="165" customWidth="1"/>
    <col min="3" max="3" width="9.140625" style="165"/>
    <col min="4" max="4" width="14.85546875" style="165" customWidth="1"/>
    <col min="5" max="5" width="9.140625" style="165"/>
    <col min="6" max="6" width="16.7109375" style="165" customWidth="1"/>
    <col min="7" max="7" width="10.5703125" style="165" customWidth="1"/>
    <col min="8" max="8" width="9.140625" style="165" customWidth="1"/>
    <col min="9" max="9" width="10.5703125" style="165" customWidth="1"/>
    <col min="10" max="10" width="4.7109375" style="165" customWidth="1"/>
    <col min="11" max="16384" width="9.140625" style="165"/>
  </cols>
  <sheetData>
    <row r="1" spans="1:10" x14ac:dyDescent="0.25">
      <c r="A1" s="262"/>
      <c r="B1" s="262"/>
      <c r="C1" s="262"/>
      <c r="D1" s="262"/>
      <c r="E1" s="262"/>
      <c r="F1" s="262"/>
      <c r="G1" s="262"/>
      <c r="H1" s="262"/>
      <c r="I1" s="262"/>
      <c r="J1" s="262"/>
    </row>
    <row r="2" spans="1:10" ht="18.75" x14ac:dyDescent="0.25">
      <c r="A2" s="262"/>
      <c r="B2" s="451" t="s">
        <v>294</v>
      </c>
      <c r="C2" s="452"/>
      <c r="D2" s="452"/>
      <c r="E2" s="452"/>
      <c r="F2" s="452"/>
      <c r="G2" s="452"/>
      <c r="H2" s="452"/>
      <c r="I2" s="453"/>
      <c r="J2" s="262"/>
    </row>
    <row r="3" spans="1:10" ht="15.75" thickBot="1" x14ac:dyDescent="0.3">
      <c r="A3" s="262"/>
      <c r="B3" s="263"/>
      <c r="C3" s="263"/>
      <c r="D3" s="263"/>
      <c r="E3" s="263"/>
      <c r="F3" s="263"/>
      <c r="G3" s="263"/>
      <c r="H3" s="263"/>
      <c r="I3" s="263"/>
      <c r="J3" s="262"/>
    </row>
    <row r="4" spans="1:10" ht="19.5" thickBot="1" x14ac:dyDescent="0.3">
      <c r="A4" s="262"/>
      <c r="B4" s="264" t="s">
        <v>126</v>
      </c>
      <c r="C4" s="454"/>
      <c r="D4" s="455"/>
      <c r="E4" s="455"/>
      <c r="F4" s="455"/>
      <c r="G4" s="455"/>
      <c r="H4" s="455"/>
      <c r="I4" s="456"/>
      <c r="J4" s="262"/>
    </row>
    <row r="5" spans="1:10" ht="18.75" x14ac:dyDescent="0.25">
      <c r="A5" s="262"/>
      <c r="B5" s="259" t="s">
        <v>0</v>
      </c>
      <c r="C5" s="457"/>
      <c r="D5" s="457"/>
      <c r="E5" s="457"/>
      <c r="F5" s="457"/>
      <c r="G5" s="457"/>
      <c r="H5" s="457"/>
      <c r="I5" s="457"/>
      <c r="J5" s="262"/>
    </row>
    <row r="6" spans="1:10" ht="18.75" x14ac:dyDescent="0.25">
      <c r="A6" s="262"/>
      <c r="B6" s="259" t="s">
        <v>306</v>
      </c>
      <c r="C6" s="457"/>
      <c r="D6" s="457"/>
      <c r="E6" s="457"/>
      <c r="F6" s="457"/>
      <c r="G6" s="457"/>
      <c r="H6" s="457"/>
      <c r="I6" s="457"/>
      <c r="J6" s="262"/>
    </row>
    <row r="7" spans="1:10" ht="18.75" x14ac:dyDescent="0.25">
      <c r="A7" s="262"/>
      <c r="B7" s="259" t="s">
        <v>201</v>
      </c>
      <c r="C7" s="457"/>
      <c r="D7" s="457"/>
      <c r="E7" s="457"/>
      <c r="F7" s="457"/>
      <c r="G7" s="457"/>
      <c r="H7" s="457"/>
      <c r="I7" s="457"/>
      <c r="J7" s="262"/>
    </row>
    <row r="8" spans="1:10" ht="18.75" x14ac:dyDescent="0.25">
      <c r="A8" s="262"/>
      <c r="B8" s="450" t="s">
        <v>78</v>
      </c>
      <c r="C8" s="332"/>
      <c r="D8" s="458"/>
      <c r="E8" s="459"/>
      <c r="F8" s="459"/>
      <c r="G8" s="265" t="s">
        <v>141</v>
      </c>
      <c r="H8" s="265" t="s">
        <v>142</v>
      </c>
      <c r="I8" s="265" t="s">
        <v>144</v>
      </c>
      <c r="J8" s="262"/>
    </row>
    <row r="9" spans="1:10" ht="24" customHeight="1" x14ac:dyDescent="0.25">
      <c r="A9" s="262"/>
      <c r="B9" s="460" t="s">
        <v>26</v>
      </c>
      <c r="C9" s="462"/>
      <c r="D9" s="463"/>
      <c r="E9" s="259" t="s">
        <v>265</v>
      </c>
      <c r="F9" s="259"/>
      <c r="G9" s="259">
        <v>0</v>
      </c>
      <c r="H9" s="259">
        <v>0</v>
      </c>
      <c r="I9" s="282">
        <f>G9+H9</f>
        <v>0</v>
      </c>
      <c r="J9" s="262"/>
    </row>
    <row r="10" spans="1:10" ht="21.75" customHeight="1" x14ac:dyDescent="0.25">
      <c r="A10" s="262"/>
      <c r="B10" s="461"/>
      <c r="C10" s="464"/>
      <c r="D10" s="465"/>
      <c r="E10" s="259" t="s">
        <v>266</v>
      </c>
      <c r="F10" s="259"/>
      <c r="G10" s="259">
        <v>0</v>
      </c>
      <c r="H10" s="259">
        <v>0</v>
      </c>
      <c r="I10" s="282">
        <f t="shared" ref="I10:I12" si="0">G10+H10</f>
        <v>0</v>
      </c>
      <c r="J10" s="262"/>
    </row>
    <row r="11" spans="1:10" ht="18.75" x14ac:dyDescent="0.25">
      <c r="A11" s="262"/>
      <c r="B11" s="108" t="s">
        <v>275</v>
      </c>
      <c r="C11" s="309"/>
      <c r="D11" s="310"/>
      <c r="E11" s="259" t="s">
        <v>267</v>
      </c>
      <c r="F11" s="259"/>
      <c r="G11" s="259">
        <v>0</v>
      </c>
      <c r="H11" s="291">
        <v>0</v>
      </c>
      <c r="I11" s="282">
        <f t="shared" si="0"/>
        <v>0</v>
      </c>
      <c r="J11" s="262"/>
    </row>
    <row r="12" spans="1:10" ht="18.75" x14ac:dyDescent="0.25">
      <c r="A12" s="262"/>
      <c r="B12" s="108" t="s">
        <v>274</v>
      </c>
      <c r="C12" s="309"/>
      <c r="D12" s="310"/>
      <c r="E12" s="259" t="s">
        <v>268</v>
      </c>
      <c r="F12" s="259"/>
      <c r="G12" s="259"/>
      <c r="H12" s="259"/>
      <c r="I12" s="282">
        <f t="shared" si="0"/>
        <v>0</v>
      </c>
      <c r="J12" s="262"/>
    </row>
    <row r="13" spans="1:10" ht="18.75" x14ac:dyDescent="0.25">
      <c r="A13" s="262"/>
      <c r="B13" s="108" t="s">
        <v>2</v>
      </c>
      <c r="C13" s="466"/>
      <c r="D13" s="467"/>
      <c r="E13" s="450" t="s">
        <v>143</v>
      </c>
      <c r="F13" s="333"/>
      <c r="G13" s="282">
        <f>SUM(G9:G12)</f>
        <v>0</v>
      </c>
      <c r="H13" s="282">
        <f>SUM(H9:H12)</f>
        <v>0</v>
      </c>
      <c r="I13" s="283">
        <f>SUM(I9:I12)</f>
        <v>0</v>
      </c>
      <c r="J13" s="262"/>
    </row>
    <row r="14" spans="1:10" ht="18.75" customHeight="1" x14ac:dyDescent="0.25">
      <c r="A14" s="262"/>
      <c r="B14" s="289" t="s">
        <v>25</v>
      </c>
      <c r="C14" s="287"/>
      <c r="D14" s="332"/>
      <c r="E14" s="332"/>
      <c r="F14" s="332"/>
      <c r="G14" s="332"/>
      <c r="H14" s="332"/>
      <c r="I14" s="333"/>
      <c r="J14" s="262"/>
    </row>
    <row r="15" spans="1:10" ht="18.75" customHeight="1" x14ac:dyDescent="0.25">
      <c r="A15" s="262"/>
      <c r="B15" s="10"/>
      <c r="C15" s="10"/>
      <c r="D15" s="10"/>
      <c r="E15" s="266"/>
      <c r="F15" s="266"/>
      <c r="G15" s="266"/>
      <c r="H15" s="266"/>
      <c r="I15" s="266"/>
      <c r="J15" s="262"/>
    </row>
    <row r="16" spans="1:10" ht="15.75" x14ac:dyDescent="0.25">
      <c r="A16" s="262"/>
      <c r="B16" s="268" t="s">
        <v>7</v>
      </c>
      <c r="C16" s="269"/>
      <c r="D16" s="269"/>
      <c r="E16" s="269"/>
      <c r="F16" s="269"/>
      <c r="G16" s="269"/>
      <c r="H16" s="269"/>
      <c r="I16" s="269"/>
      <c r="J16" s="262"/>
    </row>
    <row r="17" spans="1:10" ht="18.75" x14ac:dyDescent="0.25">
      <c r="A17" s="262"/>
      <c r="B17" s="270"/>
      <c r="C17" s="270"/>
      <c r="D17" s="270"/>
      <c r="E17" s="270"/>
      <c r="F17" s="270"/>
      <c r="G17" s="270"/>
      <c r="H17" s="270"/>
      <c r="I17" s="270"/>
      <c r="J17" s="262"/>
    </row>
    <row r="18" spans="1:10" ht="24.75" customHeight="1" x14ac:dyDescent="0.25">
      <c r="A18" s="262"/>
      <c r="B18" s="290" t="s">
        <v>8</v>
      </c>
      <c r="C18" s="475" t="s">
        <v>9</v>
      </c>
      <c r="D18" s="475"/>
      <c r="E18" s="475"/>
      <c r="F18" s="475"/>
      <c r="G18" s="475"/>
      <c r="H18" s="475"/>
      <c r="I18" s="475"/>
      <c r="J18" s="262"/>
    </row>
    <row r="19" spans="1:10" s="166" customFormat="1" ht="21" customHeight="1" x14ac:dyDescent="0.25">
      <c r="A19" s="267"/>
      <c r="B19" s="258"/>
      <c r="C19" s="468" t="s">
        <v>198</v>
      </c>
      <c r="D19" s="468"/>
      <c r="E19" s="468"/>
      <c r="F19" s="468"/>
      <c r="G19" s="468"/>
      <c r="H19" s="468"/>
      <c r="I19" s="468"/>
      <c r="J19" s="267"/>
    </row>
    <row r="20" spans="1:10" ht="23.25" customHeight="1" x14ac:dyDescent="0.25">
      <c r="A20" s="262"/>
      <c r="B20" s="258"/>
      <c r="C20" s="468" t="s">
        <v>307</v>
      </c>
      <c r="D20" s="468"/>
      <c r="E20" s="468"/>
      <c r="F20" s="468"/>
      <c r="G20" s="468"/>
      <c r="H20" s="468"/>
      <c r="I20" s="468"/>
      <c r="J20" s="262"/>
    </row>
    <row r="21" spans="1:10" ht="18.75" x14ac:dyDescent="0.25">
      <c r="A21" s="262"/>
      <c r="B21" s="285"/>
      <c r="C21" s="476" t="s">
        <v>308</v>
      </c>
      <c r="D21" s="477"/>
      <c r="E21" s="477"/>
      <c r="F21" s="477"/>
      <c r="G21" s="477"/>
      <c r="H21" s="477"/>
      <c r="I21" s="478"/>
      <c r="J21" s="262"/>
    </row>
    <row r="22" spans="1:10" ht="23.25" customHeight="1" x14ac:dyDescent="0.25">
      <c r="A22" s="262"/>
      <c r="B22" s="258"/>
      <c r="C22" s="352" t="s">
        <v>261</v>
      </c>
      <c r="D22" s="352"/>
      <c r="E22" s="352"/>
      <c r="F22" s="352"/>
      <c r="G22" s="352"/>
      <c r="H22" s="352"/>
      <c r="I22" s="352"/>
      <c r="J22" s="262"/>
    </row>
    <row r="23" spans="1:10" ht="19.5" customHeight="1" x14ac:dyDescent="0.25">
      <c r="A23" s="262"/>
      <c r="B23" s="285"/>
      <c r="C23" s="352" t="s">
        <v>320</v>
      </c>
      <c r="D23" s="352"/>
      <c r="E23" s="352"/>
      <c r="F23" s="352"/>
      <c r="G23" s="352"/>
      <c r="H23" s="352"/>
      <c r="I23" s="352"/>
      <c r="J23" s="262"/>
    </row>
    <row r="24" spans="1:10" ht="19.5" customHeight="1" thickBot="1" x14ac:dyDescent="0.3">
      <c r="A24" s="262"/>
      <c r="B24" s="270"/>
      <c r="C24" s="270"/>
      <c r="D24" s="270"/>
      <c r="E24" s="270"/>
      <c r="F24" s="270"/>
      <c r="G24" s="270"/>
      <c r="H24" s="270"/>
      <c r="I24" s="270"/>
      <c r="J24" s="262"/>
    </row>
    <row r="25" spans="1:10" ht="23.25" x14ac:dyDescent="0.35">
      <c r="A25" s="262"/>
      <c r="B25" s="288" t="s">
        <v>14</v>
      </c>
      <c r="C25" s="339"/>
      <c r="D25" s="340"/>
      <c r="E25" s="469" t="s">
        <v>129</v>
      </c>
      <c r="F25" s="470"/>
      <c r="G25" s="470"/>
      <c r="H25" s="470"/>
      <c r="I25" s="471"/>
      <c r="J25" s="262"/>
    </row>
    <row r="26" spans="1:10" ht="15.75" x14ac:dyDescent="0.25">
      <c r="A26" s="262"/>
      <c r="B26" s="288" t="s">
        <v>13</v>
      </c>
      <c r="C26" s="353"/>
      <c r="D26" s="354"/>
      <c r="E26" s="472" t="s">
        <v>128</v>
      </c>
      <c r="F26" s="473"/>
      <c r="G26" s="473"/>
      <c r="H26" s="473"/>
      <c r="I26" s="474"/>
      <c r="J26" s="262"/>
    </row>
    <row r="27" spans="1:10" ht="32.25" customHeight="1" x14ac:dyDescent="0.25">
      <c r="A27" s="262"/>
      <c r="B27" s="288" t="s">
        <v>11</v>
      </c>
      <c r="C27" s="346"/>
      <c r="D27" s="347"/>
      <c r="E27" s="472"/>
      <c r="F27" s="473"/>
      <c r="G27" s="473"/>
      <c r="H27" s="473"/>
      <c r="I27" s="474"/>
      <c r="J27" s="262"/>
    </row>
    <row r="28" spans="1:10" ht="15.75" x14ac:dyDescent="0.25">
      <c r="A28" s="262"/>
      <c r="B28" s="288" t="s">
        <v>12</v>
      </c>
      <c r="C28" s="348"/>
      <c r="D28" s="349"/>
      <c r="E28" s="472"/>
      <c r="F28" s="473"/>
      <c r="G28" s="473"/>
      <c r="H28" s="473"/>
      <c r="I28" s="474"/>
      <c r="J28" s="262"/>
    </row>
    <row r="29" spans="1:10" ht="18.75" x14ac:dyDescent="0.25">
      <c r="A29" s="262"/>
      <c r="B29" s="270"/>
      <c r="C29" s="270"/>
      <c r="D29" s="270"/>
      <c r="E29" s="272"/>
      <c r="F29" s="273"/>
      <c r="G29" s="273"/>
      <c r="H29" s="273"/>
      <c r="I29" s="274"/>
      <c r="J29" s="262"/>
    </row>
    <row r="30" spans="1:10" ht="15.75" x14ac:dyDescent="0.25">
      <c r="A30" s="262"/>
      <c r="B30" s="288" t="s">
        <v>14</v>
      </c>
      <c r="C30" s="339"/>
      <c r="D30" s="340"/>
      <c r="E30" s="275"/>
      <c r="F30" s="266"/>
      <c r="G30" s="266"/>
      <c r="H30" s="266"/>
      <c r="I30" s="276"/>
      <c r="J30" s="262"/>
    </row>
    <row r="31" spans="1:10" ht="16.5" thickBot="1" x14ac:dyDescent="0.3">
      <c r="A31" s="262"/>
      <c r="B31" s="288" t="s">
        <v>13</v>
      </c>
      <c r="C31" s="353"/>
      <c r="D31" s="354"/>
      <c r="E31" s="483" t="s">
        <v>15</v>
      </c>
      <c r="F31" s="484"/>
      <c r="G31" s="484"/>
      <c r="H31" s="484"/>
      <c r="I31" s="485"/>
      <c r="J31" s="262"/>
    </row>
    <row r="32" spans="1:10" x14ac:dyDescent="0.25">
      <c r="A32" s="262"/>
      <c r="B32" s="263"/>
      <c r="C32" s="263"/>
      <c r="D32" s="263"/>
      <c r="E32" s="263"/>
      <c r="F32" s="263"/>
      <c r="G32" s="263"/>
      <c r="H32" s="263"/>
      <c r="I32" s="263"/>
      <c r="J32" s="262"/>
    </row>
    <row r="33" spans="1:10" x14ac:dyDescent="0.25">
      <c r="A33" s="262"/>
      <c r="B33" s="479" t="s">
        <v>16</v>
      </c>
      <c r="C33" s="480"/>
      <c r="D33" s="480"/>
      <c r="E33" s="480"/>
      <c r="F33" s="480"/>
      <c r="G33" s="480"/>
      <c r="H33" s="480"/>
      <c r="I33" s="481"/>
      <c r="J33" s="262"/>
    </row>
    <row r="34" spans="1:10" x14ac:dyDescent="0.25">
      <c r="A34" s="262"/>
      <c r="B34" s="263"/>
      <c r="C34" s="263"/>
      <c r="D34" s="263"/>
      <c r="E34" s="263"/>
      <c r="F34" s="263"/>
      <c r="G34" s="263"/>
      <c r="H34" s="263"/>
      <c r="I34" s="263"/>
      <c r="J34" s="262"/>
    </row>
    <row r="35" spans="1:10" ht="18.75" x14ac:dyDescent="0.25">
      <c r="A35" s="262"/>
      <c r="B35" s="258"/>
      <c r="C35" s="468" t="s">
        <v>135</v>
      </c>
      <c r="D35" s="468"/>
      <c r="E35" s="468"/>
      <c r="F35" s="468"/>
      <c r="G35" s="468"/>
      <c r="H35" s="468"/>
      <c r="I35" s="468"/>
      <c r="J35" s="262"/>
    </row>
    <row r="36" spans="1:10" ht="18.75" x14ac:dyDescent="0.25">
      <c r="A36" s="262"/>
      <c r="B36" s="258"/>
      <c r="C36" s="468" t="s">
        <v>18</v>
      </c>
      <c r="D36" s="468"/>
      <c r="E36" s="468"/>
      <c r="F36" s="468"/>
      <c r="G36" s="468"/>
      <c r="H36" s="468"/>
      <c r="I36" s="468"/>
      <c r="J36" s="262"/>
    </row>
    <row r="37" spans="1:10" ht="18.75" x14ac:dyDescent="0.25">
      <c r="A37" s="262"/>
      <c r="B37" s="258"/>
      <c r="C37" s="468" t="s">
        <v>295</v>
      </c>
      <c r="D37" s="468"/>
      <c r="E37" s="468"/>
      <c r="F37" s="468"/>
      <c r="G37" s="468"/>
      <c r="H37" s="468"/>
      <c r="I37" s="468"/>
      <c r="J37" s="262"/>
    </row>
    <row r="38" spans="1:10" x14ac:dyDescent="0.25">
      <c r="A38" s="262"/>
      <c r="B38" s="263"/>
      <c r="C38" s="263"/>
      <c r="D38" s="263"/>
      <c r="E38" s="263"/>
      <c r="F38" s="263"/>
      <c r="G38" s="263"/>
      <c r="H38" s="263"/>
      <c r="I38" s="263"/>
      <c r="J38" s="262"/>
    </row>
    <row r="39" spans="1:10" ht="15.75" x14ac:dyDescent="0.25">
      <c r="A39" s="262"/>
      <c r="B39" s="269" t="s">
        <v>20</v>
      </c>
      <c r="C39" s="263"/>
      <c r="D39" s="263"/>
      <c r="E39" s="263"/>
      <c r="F39" s="263"/>
      <c r="G39" s="263"/>
      <c r="H39" s="263"/>
      <c r="I39" s="263"/>
      <c r="J39" s="262"/>
    </row>
    <row r="40" spans="1:10" ht="15.75" x14ac:dyDescent="0.25">
      <c r="A40" s="262"/>
      <c r="B40" s="269" t="s">
        <v>13</v>
      </c>
      <c r="C40" s="263"/>
      <c r="D40" s="263"/>
      <c r="E40" s="263"/>
      <c r="F40" s="263"/>
      <c r="G40" s="263"/>
      <c r="H40" s="263"/>
      <c r="I40" s="263"/>
      <c r="J40" s="262"/>
    </row>
    <row r="41" spans="1:10" x14ac:dyDescent="0.25">
      <c r="A41" s="262"/>
      <c r="B41" s="263"/>
      <c r="C41" s="263"/>
      <c r="D41" s="263"/>
      <c r="E41" s="263"/>
      <c r="F41" s="263"/>
      <c r="G41" s="263"/>
      <c r="H41" s="263"/>
      <c r="I41" s="263"/>
      <c r="J41" s="262"/>
    </row>
    <row r="42" spans="1:10" x14ac:dyDescent="0.25">
      <c r="A42" s="262"/>
      <c r="B42" s="277" t="s">
        <v>22</v>
      </c>
      <c r="C42" s="263" t="s">
        <v>319</v>
      </c>
      <c r="D42" s="263"/>
      <c r="E42" s="263"/>
      <c r="F42" s="263"/>
      <c r="G42" s="263"/>
      <c r="H42" s="263"/>
      <c r="I42" s="263"/>
      <c r="J42" s="262"/>
    </row>
    <row r="43" spans="1:10" x14ac:dyDescent="0.25">
      <c r="A43" s="262"/>
      <c r="B43" s="263"/>
      <c r="C43" s="263" t="s">
        <v>24</v>
      </c>
      <c r="D43" s="263"/>
      <c r="E43" s="263"/>
      <c r="F43" s="263"/>
      <c r="G43" s="263"/>
      <c r="H43" s="263"/>
      <c r="I43" s="263"/>
      <c r="J43" s="262"/>
    </row>
    <row r="44" spans="1:10" x14ac:dyDescent="0.25">
      <c r="A44" s="262"/>
      <c r="B44" s="263"/>
      <c r="C44" s="263" t="s">
        <v>278</v>
      </c>
      <c r="D44" s="263"/>
      <c r="E44" s="263"/>
      <c r="F44" s="263"/>
      <c r="G44" s="263"/>
      <c r="H44" s="263"/>
      <c r="I44" s="263"/>
      <c r="J44" s="262"/>
    </row>
    <row r="45" spans="1:10" ht="16.5" customHeight="1" x14ac:dyDescent="0.25">
      <c r="A45" s="262"/>
      <c r="B45" s="263"/>
      <c r="C45" s="263" t="s">
        <v>279</v>
      </c>
      <c r="D45" s="263"/>
      <c r="E45" s="263"/>
      <c r="F45" s="263"/>
      <c r="G45" s="263"/>
      <c r="H45" s="263"/>
      <c r="I45" s="263"/>
      <c r="J45" s="262"/>
    </row>
    <row r="46" spans="1:10" x14ac:dyDescent="0.25">
      <c r="A46" s="262"/>
      <c r="B46" s="263"/>
      <c r="C46" s="263" t="s">
        <v>200</v>
      </c>
      <c r="D46" s="263"/>
      <c r="E46" s="263"/>
      <c r="F46" s="263"/>
      <c r="G46" s="263"/>
      <c r="H46" s="263"/>
      <c r="I46" s="263"/>
      <c r="J46" s="262"/>
    </row>
    <row r="47" spans="1:10" x14ac:dyDescent="0.25">
      <c r="A47" s="262"/>
      <c r="B47" s="263"/>
      <c r="C47" s="263" t="s">
        <v>136</v>
      </c>
      <c r="D47" s="263"/>
      <c r="E47" s="263"/>
      <c r="F47" s="263"/>
      <c r="G47" s="263"/>
      <c r="H47" s="263"/>
      <c r="I47" s="263"/>
      <c r="J47" s="262"/>
    </row>
    <row r="48" spans="1:10" x14ac:dyDescent="0.25">
      <c r="A48" s="262"/>
      <c r="B48" s="263"/>
      <c r="C48" s="263" t="s">
        <v>296</v>
      </c>
      <c r="D48" s="263"/>
      <c r="E48" s="263"/>
      <c r="F48" s="263"/>
      <c r="G48" s="263"/>
      <c r="H48" s="263"/>
      <c r="I48" s="263"/>
      <c r="J48" s="262"/>
    </row>
    <row r="49" spans="1:10" ht="30" x14ac:dyDescent="0.25">
      <c r="A49" s="262"/>
      <c r="B49" s="278" t="s">
        <v>138</v>
      </c>
      <c r="C49" s="482" t="s">
        <v>297</v>
      </c>
      <c r="D49" s="482"/>
      <c r="E49" s="482"/>
      <c r="F49" s="482"/>
      <c r="G49" s="482"/>
      <c r="H49" s="482"/>
      <c r="I49" s="482"/>
      <c r="J49" s="262"/>
    </row>
    <row r="50" spans="1:10" x14ac:dyDescent="0.25">
      <c r="A50" s="262"/>
      <c r="B50" s="263"/>
      <c r="C50" s="263"/>
      <c r="D50" s="263"/>
      <c r="E50" s="263"/>
      <c r="F50" s="263"/>
      <c r="G50" s="263"/>
      <c r="H50" s="263"/>
      <c r="I50" s="263"/>
      <c r="J50" s="262"/>
    </row>
    <row r="51" spans="1:10" x14ac:dyDescent="0.25">
      <c r="A51" s="262"/>
      <c r="B51" s="479" t="s">
        <v>146</v>
      </c>
      <c r="C51" s="480"/>
      <c r="D51" s="480"/>
      <c r="E51" s="480"/>
      <c r="F51" s="480"/>
      <c r="G51" s="480"/>
      <c r="H51" s="480"/>
      <c r="I51" s="481"/>
      <c r="J51" s="262"/>
    </row>
    <row r="52" spans="1:10" ht="18.75" customHeight="1" x14ac:dyDescent="0.25">
      <c r="A52" s="262"/>
      <c r="B52" s="479" t="s">
        <v>149</v>
      </c>
      <c r="C52" s="480"/>
      <c r="D52" s="480"/>
      <c r="E52" s="480"/>
      <c r="F52" s="480"/>
      <c r="G52" s="480"/>
      <c r="H52" s="480"/>
      <c r="I52" s="481"/>
      <c r="J52" s="262"/>
    </row>
  </sheetData>
  <protectedRanges>
    <protectedRange sqref="B2:I3 B5:I8" name="Oblast1"/>
    <protectedRange sqref="B4:I4" name="Oblast1_1"/>
  </protectedRanges>
  <mergeCells count="36">
    <mergeCell ref="B8:C8"/>
    <mergeCell ref="D8:F8"/>
    <mergeCell ref="B2:I2"/>
    <mergeCell ref="C4:I4"/>
    <mergeCell ref="C5:I5"/>
    <mergeCell ref="C6:I6"/>
    <mergeCell ref="C7:I7"/>
    <mergeCell ref="D14:I14"/>
    <mergeCell ref="C18:I18"/>
    <mergeCell ref="C19:I19"/>
    <mergeCell ref="B9:B10"/>
    <mergeCell ref="C9:D10"/>
    <mergeCell ref="C11:D11"/>
    <mergeCell ref="C12:D12"/>
    <mergeCell ref="C13:D13"/>
    <mergeCell ref="E13:F13"/>
    <mergeCell ref="C31:D31"/>
    <mergeCell ref="E31:I31"/>
    <mergeCell ref="C20:I20"/>
    <mergeCell ref="C21:I21"/>
    <mergeCell ref="C22:I22"/>
    <mergeCell ref="C23:I23"/>
    <mergeCell ref="C25:D25"/>
    <mergeCell ref="E25:I25"/>
    <mergeCell ref="C26:D26"/>
    <mergeCell ref="E26:I28"/>
    <mergeCell ref="C27:D27"/>
    <mergeCell ref="C28:D28"/>
    <mergeCell ref="C30:D30"/>
    <mergeCell ref="B52:I52"/>
    <mergeCell ref="B33:I33"/>
    <mergeCell ref="C35:I35"/>
    <mergeCell ref="C36:I36"/>
    <mergeCell ref="C37:I37"/>
    <mergeCell ref="C49:I49"/>
    <mergeCell ref="B51:I51"/>
  </mergeCells>
  <conditionalFormatting sqref="C13">
    <cfRule type="cellIs" dxfId="1" priority="4" operator="notBetween">
      <formula>1</formula>
      <formula>6</formula>
    </cfRule>
  </conditionalFormatting>
  <conditionalFormatting sqref="B21">
    <cfRule type="cellIs" dxfId="0" priority="3" operator="lessThan">
      <formula>0.3*($B$22)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5"/>
  <sheetViews>
    <sheetView view="pageBreakPreview" zoomScaleNormal="100" zoomScaleSheetLayoutView="100" workbookViewId="0">
      <selection activeCell="C15" sqref="C15:D15"/>
    </sheetView>
  </sheetViews>
  <sheetFormatPr defaultColWidth="9.140625" defaultRowHeight="15" x14ac:dyDescent="0.25"/>
  <cols>
    <col min="1" max="1" width="0.5703125" style="18" customWidth="1"/>
    <col min="2" max="2" width="3.42578125" style="18" customWidth="1"/>
    <col min="3" max="3" width="7.28515625" style="18" customWidth="1"/>
    <col min="4" max="4" width="33.5703125" style="18" customWidth="1"/>
    <col min="5" max="5" width="16.28515625" style="18" customWidth="1"/>
    <col min="6" max="6" width="17.85546875" style="18" customWidth="1"/>
    <col min="7" max="7" width="17.28515625" style="18" customWidth="1"/>
    <col min="8" max="8" width="0.5703125" style="18" customWidth="1"/>
    <col min="9" max="16384" width="9.140625" style="18"/>
  </cols>
  <sheetData>
    <row r="1" spans="1:7" ht="3" customHeight="1" x14ac:dyDescent="0.25">
      <c r="A1" s="19"/>
      <c r="B1" s="19"/>
      <c r="C1" s="19"/>
      <c r="D1" s="19"/>
      <c r="E1" s="19"/>
      <c r="F1" s="19"/>
      <c r="G1" s="19"/>
    </row>
    <row r="2" spans="1:7" ht="23.25" customHeight="1" x14ac:dyDescent="0.25">
      <c r="A2" s="19"/>
      <c r="B2" s="403" t="s">
        <v>298</v>
      </c>
      <c r="C2" s="404"/>
      <c r="D2" s="404"/>
      <c r="E2" s="404"/>
      <c r="F2" s="404"/>
      <c r="G2" s="405"/>
    </row>
    <row r="3" spans="1:7" x14ac:dyDescent="0.25">
      <c r="A3" s="19"/>
      <c r="B3" s="19"/>
      <c r="C3" s="19"/>
      <c r="D3" s="19"/>
      <c r="E3" s="19"/>
      <c r="F3" s="19"/>
      <c r="G3" s="19"/>
    </row>
    <row r="4" spans="1:7" ht="15.75" x14ac:dyDescent="0.25">
      <c r="A4" s="19"/>
      <c r="B4" s="37" t="s">
        <v>73</v>
      </c>
      <c r="C4" s="105"/>
      <c r="D4" s="498"/>
      <c r="E4" s="498"/>
      <c r="F4" s="498"/>
      <c r="G4" s="499"/>
    </row>
    <row r="5" spans="1:7" ht="15.75" x14ac:dyDescent="0.25">
      <c r="A5" s="19"/>
      <c r="B5" s="32"/>
      <c r="C5" s="32"/>
      <c r="D5" s="32"/>
      <c r="E5" s="36"/>
      <c r="F5" s="36"/>
      <c r="G5" s="42" t="s">
        <v>16</v>
      </c>
    </row>
    <row r="6" spans="1:7" ht="43.5" customHeight="1" x14ac:dyDescent="0.25">
      <c r="A6" s="19"/>
      <c r="B6" s="44" t="s">
        <v>70</v>
      </c>
      <c r="C6" s="44"/>
      <c r="D6" s="44"/>
      <c r="E6" s="46" t="s">
        <v>45</v>
      </c>
      <c r="F6" s="53" t="s">
        <v>80</v>
      </c>
      <c r="G6" s="45" t="s">
        <v>46</v>
      </c>
    </row>
    <row r="7" spans="1:7" ht="18" customHeight="1" x14ac:dyDescent="0.25">
      <c r="A7" s="19"/>
      <c r="B7" s="493" t="s">
        <v>47</v>
      </c>
      <c r="C7" s="494"/>
      <c r="D7" s="494"/>
      <c r="E7" s="494"/>
      <c r="F7" s="494"/>
      <c r="G7" s="495"/>
    </row>
    <row r="8" spans="1:7" ht="18" customHeight="1" x14ac:dyDescent="0.25">
      <c r="A8" s="19"/>
      <c r="B8" s="43">
        <v>1</v>
      </c>
      <c r="C8" s="496" t="s">
        <v>48</v>
      </c>
      <c r="D8" s="497"/>
      <c r="E8" s="247">
        <f>SUMIF('X vyúčtování nákladů obecně'!$D$9:$D$22,$B8,'X vyúčtování nákladů obecně'!E$9:E$22)</f>
        <v>0</v>
      </c>
      <c r="F8" s="247">
        <f>SUMIF('X vyúčtování nákladů obecně'!$D$9:$D$22,$B8,'X vyúčtování nákladů obecně'!F$9:F$22)</f>
        <v>0</v>
      </c>
      <c r="G8" s="240"/>
    </row>
    <row r="9" spans="1:7" ht="18" customHeight="1" x14ac:dyDescent="0.25">
      <c r="A9" s="19"/>
      <c r="B9" s="40">
        <v>2</v>
      </c>
      <c r="C9" s="496" t="s">
        <v>49</v>
      </c>
      <c r="D9" s="497"/>
      <c r="E9" s="247">
        <f>SUMIF('X vyúčtování nákladů obecně'!$D$9:$D$22,$B9,'X vyúčtování nákladů obecně'!E$9:E$22)</f>
        <v>0</v>
      </c>
      <c r="F9" s="247">
        <f>SUMIF('X vyúčtování nákladů obecně'!$D$9:$D$22,$B9,'X vyúčtování nákladů obecně'!F$9:F$22)</f>
        <v>0</v>
      </c>
      <c r="G9" s="240"/>
    </row>
    <row r="10" spans="1:7" ht="18" customHeight="1" x14ac:dyDescent="0.25">
      <c r="A10" s="19"/>
      <c r="B10" s="40">
        <v>3</v>
      </c>
      <c r="C10" s="496" t="s">
        <v>50</v>
      </c>
      <c r="D10" s="497"/>
      <c r="E10" s="247">
        <f>SUMIF('X vyúčtování nákladů obecně'!$D$9:$D$22,$B10,'X vyúčtování nákladů obecně'!E$9:E$22)</f>
        <v>0</v>
      </c>
      <c r="F10" s="247">
        <f>SUMIF('X vyúčtování nákladů obecně'!$D$9:$D$22,$B10,'X vyúčtování nákladů obecně'!F$9:F$22)</f>
        <v>0</v>
      </c>
      <c r="G10" s="240"/>
    </row>
    <row r="11" spans="1:7" ht="18" customHeight="1" x14ac:dyDescent="0.25">
      <c r="A11" s="19"/>
      <c r="B11" s="41">
        <v>4</v>
      </c>
      <c r="C11" s="496" t="s">
        <v>51</v>
      </c>
      <c r="D11" s="497"/>
      <c r="E11" s="247">
        <f>SUMIF('X vyúčtování nákladů obecně'!$D$9:$D$22,$B11,'X vyúčtování nákladů obecně'!E$9:E$22)</f>
        <v>0</v>
      </c>
      <c r="F11" s="247">
        <f>SUMIF('X vyúčtování nákladů obecně'!$D$9:$D$22,$B11,'X vyúčtování nákladů obecně'!F$9:F$22)</f>
        <v>0</v>
      </c>
      <c r="G11" s="240"/>
    </row>
    <row r="12" spans="1:7" ht="18" customHeight="1" x14ac:dyDescent="0.25">
      <c r="A12" s="19"/>
      <c r="B12" s="250" t="s">
        <v>52</v>
      </c>
      <c r="C12" s="250"/>
      <c r="D12" s="250"/>
      <c r="E12" s="248">
        <f>SUM(E8:E11)</f>
        <v>0</v>
      </c>
      <c r="F12" s="248">
        <f>SUM(F8:F11)</f>
        <v>0</v>
      </c>
      <c r="G12" s="251">
        <f>SUM(G8:G11)</f>
        <v>0</v>
      </c>
    </row>
    <row r="13" spans="1:7" ht="18" customHeight="1" x14ac:dyDescent="0.25">
      <c r="A13" s="19"/>
      <c r="B13" s="487"/>
      <c r="C13" s="488"/>
      <c r="D13" s="488"/>
      <c r="E13" s="488"/>
      <c r="F13" s="488"/>
      <c r="G13" s="489"/>
    </row>
    <row r="14" spans="1:7" ht="18" customHeight="1" x14ac:dyDescent="0.25">
      <c r="A14" s="19"/>
      <c r="B14" s="493" t="s">
        <v>53</v>
      </c>
      <c r="C14" s="494"/>
      <c r="D14" s="494"/>
      <c r="E14" s="494"/>
      <c r="F14" s="494"/>
      <c r="G14" s="495"/>
    </row>
    <row r="15" spans="1:7" ht="18" customHeight="1" x14ac:dyDescent="0.25">
      <c r="A15" s="19"/>
      <c r="B15" s="43">
        <v>5</v>
      </c>
      <c r="C15" s="496" t="s">
        <v>56</v>
      </c>
      <c r="D15" s="497"/>
      <c r="E15" s="247">
        <f>SUMIF('X vyúčtování nákladů obecně'!$D$9:$D$22,$B15,'X vyúčtování nákladů obecně'!E$9:E$22)</f>
        <v>0</v>
      </c>
      <c r="F15" s="247">
        <f>SUMIF('X vyúčtování nákladů obecně'!$D$9:$D$22,$B15,'X vyúčtování nákladů obecně'!F$9:F$22)</f>
        <v>0</v>
      </c>
      <c r="G15" s="240"/>
    </row>
    <row r="16" spans="1:7" ht="18" customHeight="1" x14ac:dyDescent="0.25">
      <c r="A16" s="19"/>
      <c r="B16" s="40">
        <v>6</v>
      </c>
      <c r="C16" s="496" t="s">
        <v>55</v>
      </c>
      <c r="D16" s="497"/>
      <c r="E16" s="247">
        <f>SUMIF('X vyúčtování nákladů obecně'!$D$9:$D$22,$B16,'X vyúčtování nákladů obecně'!E$9:E$22)</f>
        <v>0</v>
      </c>
      <c r="F16" s="247">
        <f>SUMIF('X vyúčtování nákladů obecně'!$D$9:$D$22,$B16,'X vyúčtování nákladů obecně'!F$9:F$22)</f>
        <v>0</v>
      </c>
      <c r="G16" s="240"/>
    </row>
    <row r="17" spans="1:7" ht="18" customHeight="1" x14ac:dyDescent="0.25">
      <c r="A17" s="19"/>
      <c r="B17" s="40">
        <v>7</v>
      </c>
      <c r="C17" s="496" t="s">
        <v>54</v>
      </c>
      <c r="D17" s="497"/>
      <c r="E17" s="247">
        <f>SUMIF('X vyúčtování nákladů obecně'!$D$9:$D$22,$B17,'X vyúčtování nákladů obecně'!E$9:E$22)</f>
        <v>0</v>
      </c>
      <c r="F17" s="247">
        <f>SUMIF('X vyúčtování nákladů obecně'!$D$9:$D$22,$B17,'X vyúčtování nákladů obecně'!F$9:F$22)</f>
        <v>0</v>
      </c>
      <c r="G17" s="240"/>
    </row>
    <row r="18" spans="1:7" ht="18" customHeight="1" x14ac:dyDescent="0.25">
      <c r="A18" s="19"/>
      <c r="B18" s="40">
        <v>8</v>
      </c>
      <c r="C18" s="496" t="s">
        <v>57</v>
      </c>
      <c r="D18" s="497"/>
      <c r="E18" s="247">
        <f>SUMIF('X vyúčtování nákladů obecně'!$D$9:$D$22,$B18,'X vyúčtování nákladů obecně'!E$9:E$22)</f>
        <v>0</v>
      </c>
      <c r="F18" s="247">
        <f>SUMIF('X vyúčtování nákladů obecně'!$D$9:$D$22,$B18,'X vyúčtování nákladů obecně'!F$9:F$22)</f>
        <v>0</v>
      </c>
      <c r="G18" s="240"/>
    </row>
    <row r="19" spans="1:7" ht="18" customHeight="1" x14ac:dyDescent="0.25">
      <c r="A19" s="19"/>
      <c r="B19" s="40">
        <v>9</v>
      </c>
      <c r="C19" s="496" t="s">
        <v>58</v>
      </c>
      <c r="D19" s="497"/>
      <c r="E19" s="247">
        <f>SUMIF('X vyúčtování nákladů obecně'!$D$9:$D$22,$B19,'X vyúčtování nákladů obecně'!E$9:E$22)</f>
        <v>0</v>
      </c>
      <c r="F19" s="247">
        <f>SUMIF('X vyúčtování nákladů obecně'!$D$9:$D$22,$B19,'X vyúčtování nákladů obecně'!F$9:F$22)</f>
        <v>0</v>
      </c>
      <c r="G19" s="240"/>
    </row>
    <row r="20" spans="1:7" ht="18" customHeight="1" x14ac:dyDescent="0.25">
      <c r="A20" s="19"/>
      <c r="B20" s="40">
        <v>10</v>
      </c>
      <c r="C20" s="496" t="s">
        <v>59</v>
      </c>
      <c r="D20" s="497"/>
      <c r="E20" s="247">
        <f>SUMIF('X vyúčtování nákladů obecně'!$D$9:$D$22,$B20,'X vyúčtování nákladů obecně'!E$9:E$22)</f>
        <v>0</v>
      </c>
      <c r="F20" s="247">
        <f>SUMIF('X vyúčtování nákladů obecně'!$D$9:$D$22,$B20,'X vyúčtování nákladů obecně'!F$9:F$22)</f>
        <v>0</v>
      </c>
      <c r="G20" s="240"/>
    </row>
    <row r="21" spans="1:7" ht="18" customHeight="1" x14ac:dyDescent="0.25">
      <c r="A21" s="19"/>
      <c r="B21" s="40">
        <v>11</v>
      </c>
      <c r="C21" s="496" t="s">
        <v>60</v>
      </c>
      <c r="D21" s="497"/>
      <c r="E21" s="247">
        <f>SUMIF('X vyúčtování nákladů obecně'!$D$9:$D$22,$B21,'X vyúčtování nákladů obecně'!E$9:E$22)</f>
        <v>0</v>
      </c>
      <c r="F21" s="247">
        <f>SUMIF('X vyúčtování nákladů obecně'!$D$9:$D$22,$B21,'X vyúčtování nákladů obecně'!F$9:F$22)</f>
        <v>0</v>
      </c>
      <c r="G21" s="240"/>
    </row>
    <row r="22" spans="1:7" ht="18" customHeight="1" x14ac:dyDescent="0.25">
      <c r="A22" s="19"/>
      <c r="B22" s="40">
        <v>12</v>
      </c>
      <c r="C22" s="496" t="s">
        <v>61</v>
      </c>
      <c r="D22" s="497"/>
      <c r="E22" s="247">
        <f>SUMIF('X vyúčtování nákladů obecně'!$D$9:$D$22,$B22,'X vyúčtování nákladů obecně'!E$9:E$22)</f>
        <v>0</v>
      </c>
      <c r="F22" s="247">
        <f>SUMIF('X vyúčtování nákladů obecně'!$D$9:$D$22,$B22,'X vyúčtování nákladů obecně'!F$9:F$22)</f>
        <v>0</v>
      </c>
      <c r="G22" s="240"/>
    </row>
    <row r="23" spans="1:7" ht="18" customHeight="1" x14ac:dyDescent="0.25">
      <c r="A23" s="19"/>
      <c r="B23" s="40">
        <v>13</v>
      </c>
      <c r="C23" s="496" t="s">
        <v>62</v>
      </c>
      <c r="D23" s="497"/>
      <c r="E23" s="247">
        <f>SUMIF('X vyúčtování nákladů obecně'!$D$9:$D$22,$B23,'X vyúčtování nákladů obecně'!E$9:E$22)</f>
        <v>0</v>
      </c>
      <c r="F23" s="247">
        <f>SUMIF('X vyúčtování nákladů obecně'!$D$9:$D$22,$B23,'X vyúčtování nákladů obecně'!F$9:F$22)</f>
        <v>0</v>
      </c>
      <c r="G23" s="240"/>
    </row>
    <row r="24" spans="1:7" ht="18" customHeight="1" x14ac:dyDescent="0.25">
      <c r="A24" s="19"/>
      <c r="B24" s="40">
        <v>14</v>
      </c>
      <c r="C24" s="496" t="s">
        <v>63</v>
      </c>
      <c r="D24" s="497"/>
      <c r="E24" s="247">
        <f>SUMIF('X vyúčtování nákladů obecně'!$D$9:$D$22,$B24,'X vyúčtování nákladů obecně'!E$9:E$22)</f>
        <v>0</v>
      </c>
      <c r="F24" s="247">
        <f>SUMIF('X vyúčtování nákladů obecně'!$D$9:$D$22,$B24,'X vyúčtování nákladů obecně'!F$9:F$22)</f>
        <v>0</v>
      </c>
      <c r="G24" s="240"/>
    </row>
    <row r="25" spans="1:7" ht="18" customHeight="1" x14ac:dyDescent="0.25">
      <c r="A25" s="19"/>
      <c r="B25" s="41">
        <v>15</v>
      </c>
      <c r="C25" s="496" t="s">
        <v>64</v>
      </c>
      <c r="D25" s="497"/>
      <c r="E25" s="247">
        <f>SUMIF('X vyúčtování nákladů obecně'!$D$9:$D$22,$B25,'X vyúčtování nákladů obecně'!E$9:E$22)</f>
        <v>0</v>
      </c>
      <c r="F25" s="247">
        <f>SUMIF('X vyúčtování nákladů obecně'!$D$9:$D$22,$B25,'X vyúčtování nákladů obecně'!F$9:F$22)</f>
        <v>0</v>
      </c>
      <c r="G25" s="240"/>
    </row>
    <row r="26" spans="1:7" ht="18" customHeight="1" x14ac:dyDescent="0.25">
      <c r="A26" s="19"/>
      <c r="B26" s="250" t="s">
        <v>69</v>
      </c>
      <c r="C26" s="250"/>
      <c r="D26" s="250"/>
      <c r="E26" s="249">
        <f>SUM(E15:E25)</f>
        <v>0</v>
      </c>
      <c r="F26" s="249">
        <f>SUM(F15:F25)</f>
        <v>0</v>
      </c>
      <c r="G26" s="251">
        <f>SUM(G15:G25)</f>
        <v>0</v>
      </c>
    </row>
    <row r="27" spans="1:7" ht="18" customHeight="1" x14ac:dyDescent="0.25">
      <c r="A27" s="19"/>
      <c r="B27" s="487"/>
      <c r="C27" s="488"/>
      <c r="D27" s="488"/>
      <c r="E27" s="488"/>
      <c r="F27" s="488"/>
      <c r="G27" s="489"/>
    </row>
    <row r="28" spans="1:7" ht="18" customHeight="1" x14ac:dyDescent="0.25">
      <c r="A28" s="19"/>
      <c r="B28" s="493" t="s">
        <v>65</v>
      </c>
      <c r="C28" s="494"/>
      <c r="D28" s="494"/>
      <c r="E28" s="494"/>
      <c r="F28" s="494"/>
      <c r="G28" s="495"/>
    </row>
    <row r="29" spans="1:7" ht="18" customHeight="1" x14ac:dyDescent="0.25">
      <c r="A29" s="19"/>
      <c r="B29" s="43">
        <v>16</v>
      </c>
      <c r="C29" s="496" t="s">
        <v>68</v>
      </c>
      <c r="D29" s="497"/>
      <c r="E29" s="247">
        <f>SUMIF('X vyúčtování nákladů obecně'!$D$9:$D$22,$B29,'X vyúčtování nákladů obecně'!E$9:E$22)</f>
        <v>0</v>
      </c>
      <c r="F29" s="247">
        <f>SUMIF('X vyúčtování nákladů obecně'!$D$9:$D$22,$B29,'X vyúčtování nákladů obecně'!F$9:F$22)</f>
        <v>0</v>
      </c>
      <c r="G29" s="240"/>
    </row>
    <row r="30" spans="1:7" ht="18" customHeight="1" x14ac:dyDescent="0.25">
      <c r="A30" s="19"/>
      <c r="B30" s="40">
        <v>17</v>
      </c>
      <c r="C30" s="496" t="s">
        <v>66</v>
      </c>
      <c r="D30" s="497"/>
      <c r="E30" s="247">
        <f>SUMIF('X vyúčtování nákladů obecně'!$D$9:$D$22,$B30,'X vyúčtování nákladů obecně'!E$9:E$22)</f>
        <v>0</v>
      </c>
      <c r="F30" s="247">
        <f>SUMIF('X vyúčtování nákladů obecně'!$D$9:$D$22,$B30,'X vyúčtování nákladů obecně'!F$9:F$22)</f>
        <v>0</v>
      </c>
      <c r="G30" s="240"/>
    </row>
    <row r="31" spans="1:7" ht="18" customHeight="1" x14ac:dyDescent="0.25">
      <c r="A31" s="19"/>
      <c r="B31" s="40">
        <v>18</v>
      </c>
      <c r="C31" s="496" t="s">
        <v>67</v>
      </c>
      <c r="D31" s="497"/>
      <c r="E31" s="247">
        <f>SUMIF('X vyúčtování nákladů obecně'!$D$9:$D$22,$B31,'X vyúčtování nákladů obecně'!E$9:E$22)</f>
        <v>0</v>
      </c>
      <c r="F31" s="247">
        <f>SUMIF('X vyúčtování nákladů obecně'!$D$9:$D$22,$B31,'X vyúčtování nákladů obecně'!F$9:F$22)</f>
        <v>0</v>
      </c>
      <c r="G31" s="240"/>
    </row>
    <row r="32" spans="1:7" ht="18" customHeight="1" x14ac:dyDescent="0.25">
      <c r="A32" s="19"/>
      <c r="B32" s="250" t="s">
        <v>71</v>
      </c>
      <c r="C32" s="250"/>
      <c r="D32" s="250"/>
      <c r="E32" s="249">
        <f>SUM(E29:E31)</f>
        <v>0</v>
      </c>
      <c r="F32" s="249">
        <f>SUM(F29:F31)</f>
        <v>0</v>
      </c>
      <c r="G32" s="251">
        <f>SUM(G29:G31)</f>
        <v>0</v>
      </c>
    </row>
    <row r="33" spans="1:7" ht="18" customHeight="1" x14ac:dyDescent="0.25">
      <c r="A33" s="19"/>
      <c r="B33" s="47" t="s">
        <v>72</v>
      </c>
      <c r="C33" s="47"/>
      <c r="D33" s="47"/>
      <c r="E33" s="239">
        <f>E12+E26+E32</f>
        <v>0</v>
      </c>
      <c r="F33" s="239">
        <f>F32+F26+F12</f>
        <v>0</v>
      </c>
      <c r="G33" s="241">
        <f>G12+G26+G32</f>
        <v>0</v>
      </c>
    </row>
    <row r="34" spans="1:7" ht="15.75" x14ac:dyDescent="0.25">
      <c r="A34" s="19"/>
      <c r="B34" s="34"/>
      <c r="C34" s="34"/>
      <c r="D34" s="34"/>
      <c r="E34" s="36"/>
      <c r="F34" s="36"/>
      <c r="G34" s="42" t="s">
        <v>16</v>
      </c>
    </row>
    <row r="35" spans="1:7" ht="16.5" thickBot="1" x14ac:dyDescent="0.3">
      <c r="A35" s="19"/>
      <c r="B35" s="34"/>
      <c r="C35" s="34"/>
      <c r="D35" s="34"/>
      <c r="E35" s="36"/>
      <c r="F35" s="36"/>
      <c r="G35" s="42"/>
    </row>
    <row r="36" spans="1:7" ht="23.25" x14ac:dyDescent="0.35">
      <c r="A36" s="19"/>
      <c r="B36" s="28"/>
      <c r="C36" s="28"/>
      <c r="D36" s="28"/>
      <c r="E36" s="302" t="s">
        <v>129</v>
      </c>
      <c r="F36" s="303"/>
      <c r="G36" s="304"/>
    </row>
    <row r="37" spans="1:7" x14ac:dyDescent="0.25">
      <c r="A37" s="19"/>
      <c r="B37" s="39" t="s">
        <v>43</v>
      </c>
      <c r="C37" s="39"/>
      <c r="D37" s="233"/>
      <c r="E37" s="305" t="s">
        <v>128</v>
      </c>
      <c r="F37" s="306"/>
      <c r="G37" s="307"/>
    </row>
    <row r="38" spans="1:7" x14ac:dyDescent="0.25">
      <c r="A38" s="19"/>
      <c r="B38" s="39" t="s">
        <v>13</v>
      </c>
      <c r="C38" s="39"/>
      <c r="D38" s="235"/>
      <c r="E38" s="305"/>
      <c r="F38" s="306"/>
      <c r="G38" s="307"/>
    </row>
    <row r="39" spans="1:7" x14ac:dyDescent="0.25">
      <c r="A39" s="19"/>
      <c r="B39" s="39" t="s">
        <v>11</v>
      </c>
      <c r="C39" s="39"/>
      <c r="D39" s="234"/>
      <c r="E39" s="305"/>
      <c r="F39" s="306"/>
      <c r="G39" s="307"/>
    </row>
    <row r="40" spans="1:7" x14ac:dyDescent="0.25">
      <c r="A40" s="19"/>
      <c r="B40" s="39" t="s">
        <v>12</v>
      </c>
      <c r="C40" s="39"/>
      <c r="D40" s="233"/>
      <c r="E40" s="82"/>
      <c r="F40" s="11"/>
      <c r="G40" s="81"/>
    </row>
    <row r="41" spans="1:7" ht="18.75" customHeight="1" thickBot="1" x14ac:dyDescent="0.3">
      <c r="A41" s="19"/>
      <c r="C41" s="39"/>
      <c r="D41" s="236"/>
      <c r="E41" s="299" t="s">
        <v>15</v>
      </c>
      <c r="F41" s="300"/>
      <c r="G41" s="301"/>
    </row>
    <row r="42" spans="1:7" x14ac:dyDescent="0.25">
      <c r="A42" s="19"/>
      <c r="B42" s="19"/>
      <c r="C42" s="19"/>
      <c r="D42" s="19"/>
      <c r="E42" s="19"/>
      <c r="F42" s="19"/>
      <c r="G42" s="19"/>
    </row>
    <row r="43" spans="1:7" x14ac:dyDescent="0.25">
      <c r="A43" s="19"/>
      <c r="B43" s="486" t="s">
        <v>146</v>
      </c>
      <c r="C43" s="486"/>
      <c r="D43" s="486"/>
      <c r="E43" s="486"/>
      <c r="F43" s="486"/>
      <c r="G43" s="486"/>
    </row>
    <row r="44" spans="1:7" ht="13.5" customHeight="1" x14ac:dyDescent="0.25">
      <c r="A44" s="19"/>
      <c r="B44" s="490" t="s">
        <v>150</v>
      </c>
      <c r="C44" s="491"/>
      <c r="D44" s="491"/>
      <c r="E44" s="491"/>
      <c r="F44" s="491"/>
      <c r="G44" s="492"/>
    </row>
    <row r="45" spans="1:7" ht="3" customHeight="1" x14ac:dyDescent="0.25">
      <c r="A45" s="19"/>
      <c r="B45" s="19"/>
      <c r="C45" s="19"/>
      <c r="D45" s="19"/>
      <c r="E45" s="19"/>
      <c r="F45" s="19"/>
      <c r="G45" s="19"/>
    </row>
    <row r="46" spans="1:7" x14ac:dyDescent="0.25">
      <c r="A46" s="19"/>
      <c r="B46" s="19"/>
      <c r="C46" s="19"/>
      <c r="D46" s="19"/>
      <c r="E46" s="19"/>
      <c r="F46" s="19"/>
      <c r="G46" s="19"/>
    </row>
    <row r="47" spans="1:7" x14ac:dyDescent="0.25">
      <c r="A47" s="19"/>
      <c r="B47" s="19"/>
      <c r="C47" s="19"/>
      <c r="D47" s="19"/>
      <c r="E47" s="19"/>
      <c r="F47" s="19"/>
      <c r="G47" s="19"/>
    </row>
    <row r="48" spans="1:7" x14ac:dyDescent="0.25">
      <c r="A48" s="19"/>
      <c r="B48" s="19"/>
      <c r="C48" s="19"/>
      <c r="D48" s="19"/>
      <c r="E48" s="19"/>
      <c r="F48" s="19"/>
      <c r="G48" s="19"/>
    </row>
    <row r="49" spans="1:7" x14ac:dyDescent="0.25">
      <c r="A49" s="19"/>
      <c r="B49" s="19"/>
      <c r="C49" s="19"/>
      <c r="D49" s="19"/>
      <c r="E49" s="19"/>
      <c r="F49" s="19"/>
      <c r="G49" s="19"/>
    </row>
    <row r="50" spans="1:7" x14ac:dyDescent="0.25">
      <c r="A50" s="19"/>
      <c r="B50" s="19"/>
      <c r="C50" s="19"/>
      <c r="D50" s="19"/>
      <c r="E50" s="19"/>
      <c r="F50" s="19"/>
      <c r="G50" s="19"/>
    </row>
    <row r="51" spans="1:7" x14ac:dyDescent="0.25">
      <c r="A51" s="19"/>
      <c r="B51" s="19"/>
      <c r="C51" s="19"/>
      <c r="D51" s="19"/>
      <c r="E51" s="19"/>
      <c r="F51" s="19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  <row r="53" spans="1:7" x14ac:dyDescent="0.25">
      <c r="A53" s="19"/>
      <c r="B53" s="19"/>
      <c r="C53" s="19"/>
      <c r="D53" s="19"/>
      <c r="E53" s="19"/>
      <c r="F53" s="19"/>
      <c r="G53" s="19"/>
    </row>
    <row r="54" spans="1:7" x14ac:dyDescent="0.25">
      <c r="A54" s="19"/>
      <c r="B54" s="19"/>
      <c r="C54" s="19"/>
      <c r="D54" s="19"/>
      <c r="E54" s="19"/>
      <c r="F54" s="19"/>
      <c r="G54" s="19"/>
    </row>
    <row r="55" spans="1:7" x14ac:dyDescent="0.25">
      <c r="A55" s="19"/>
      <c r="B55" s="19"/>
      <c r="C55" s="19"/>
      <c r="D55" s="19"/>
      <c r="E55" s="19"/>
      <c r="F55" s="19"/>
      <c r="G55" s="19"/>
    </row>
    <row r="56" spans="1:7" x14ac:dyDescent="0.25">
      <c r="A56" s="19"/>
      <c r="B56" s="19"/>
      <c r="C56" s="19"/>
      <c r="D56" s="19"/>
      <c r="E56" s="19"/>
      <c r="F56" s="19"/>
      <c r="G56" s="19"/>
    </row>
    <row r="57" spans="1:7" x14ac:dyDescent="0.25">
      <c r="A57" s="19"/>
      <c r="B57" s="19"/>
      <c r="C57" s="19"/>
      <c r="D57" s="19"/>
      <c r="E57" s="19"/>
      <c r="F57" s="19"/>
      <c r="G57" s="19"/>
    </row>
    <row r="58" spans="1:7" x14ac:dyDescent="0.25">
      <c r="A58" s="19"/>
      <c r="B58" s="19"/>
      <c r="C58" s="19"/>
      <c r="D58" s="19"/>
      <c r="E58" s="19"/>
      <c r="F58" s="19"/>
      <c r="G58" s="19"/>
    </row>
    <row r="59" spans="1:7" x14ac:dyDescent="0.25">
      <c r="A59" s="19"/>
      <c r="B59" s="19"/>
      <c r="C59" s="19"/>
      <c r="D59" s="19"/>
      <c r="E59" s="19"/>
      <c r="F59" s="19"/>
      <c r="G59" s="19"/>
    </row>
    <row r="60" spans="1:7" x14ac:dyDescent="0.25">
      <c r="A60" s="19"/>
      <c r="B60" s="19"/>
      <c r="C60" s="19"/>
      <c r="D60" s="19"/>
      <c r="E60" s="19"/>
      <c r="F60" s="19"/>
      <c r="G60" s="19"/>
    </row>
    <row r="61" spans="1:7" x14ac:dyDescent="0.25">
      <c r="A61" s="19"/>
      <c r="B61" s="19"/>
      <c r="C61" s="19"/>
      <c r="D61" s="19"/>
      <c r="E61" s="19"/>
      <c r="F61" s="19"/>
      <c r="G61" s="19"/>
    </row>
    <row r="62" spans="1:7" x14ac:dyDescent="0.25">
      <c r="A62" s="19"/>
      <c r="B62" s="19"/>
      <c r="C62" s="19"/>
      <c r="D62" s="19"/>
      <c r="E62" s="19"/>
      <c r="F62" s="19"/>
      <c r="G62" s="19"/>
    </row>
    <row r="63" spans="1:7" x14ac:dyDescent="0.25">
      <c r="A63" s="19"/>
      <c r="B63" s="19"/>
      <c r="C63" s="19"/>
      <c r="D63" s="19"/>
      <c r="E63" s="19"/>
      <c r="F63" s="19"/>
      <c r="G63" s="19"/>
    </row>
    <row r="64" spans="1:7" x14ac:dyDescent="0.25">
      <c r="A64" s="19"/>
      <c r="B64" s="19"/>
      <c r="C64" s="19"/>
      <c r="D64" s="19"/>
      <c r="E64" s="19"/>
      <c r="F64" s="19"/>
      <c r="G64" s="19"/>
    </row>
    <row r="65" spans="1:7" x14ac:dyDescent="0.25">
      <c r="A65" s="19"/>
      <c r="B65" s="19"/>
      <c r="C65" s="19"/>
      <c r="D65" s="19"/>
      <c r="E65" s="19"/>
      <c r="F65" s="19"/>
      <c r="G65" s="19"/>
    </row>
    <row r="66" spans="1:7" x14ac:dyDescent="0.25">
      <c r="A66" s="19"/>
      <c r="B66" s="19"/>
      <c r="C66" s="19"/>
      <c r="D66" s="19"/>
      <c r="E66" s="19"/>
      <c r="F66" s="19"/>
      <c r="G66" s="19"/>
    </row>
    <row r="67" spans="1:7" x14ac:dyDescent="0.25">
      <c r="A67" s="19"/>
      <c r="B67" s="19"/>
      <c r="C67" s="19"/>
      <c r="D67" s="19"/>
      <c r="E67" s="19"/>
      <c r="F67" s="19"/>
      <c r="G67" s="19"/>
    </row>
    <row r="68" spans="1:7" x14ac:dyDescent="0.25">
      <c r="A68" s="19"/>
      <c r="B68" s="19"/>
      <c r="C68" s="19"/>
      <c r="D68" s="19"/>
      <c r="E68" s="19"/>
      <c r="F68" s="19"/>
      <c r="G68" s="19"/>
    </row>
    <row r="69" spans="1:7" x14ac:dyDescent="0.25">
      <c r="A69" s="19"/>
      <c r="B69" s="19"/>
      <c r="C69" s="19"/>
      <c r="D69" s="19"/>
      <c r="E69" s="19"/>
      <c r="F69" s="19"/>
      <c r="G69" s="19"/>
    </row>
    <row r="70" spans="1:7" x14ac:dyDescent="0.25">
      <c r="A70" s="19"/>
      <c r="B70" s="19"/>
      <c r="C70" s="19"/>
      <c r="D70" s="19"/>
      <c r="E70" s="19"/>
      <c r="F70" s="19"/>
      <c r="G70" s="19"/>
    </row>
    <row r="71" spans="1:7" x14ac:dyDescent="0.25">
      <c r="A71" s="19"/>
      <c r="B71" s="19"/>
      <c r="C71" s="19"/>
      <c r="D71" s="19"/>
      <c r="E71" s="19"/>
      <c r="F71" s="19"/>
      <c r="G71" s="19"/>
    </row>
    <row r="72" spans="1:7" x14ac:dyDescent="0.25">
      <c r="A72" s="19"/>
      <c r="B72" s="19"/>
      <c r="C72" s="19"/>
      <c r="D72" s="19"/>
      <c r="E72" s="19"/>
      <c r="F72" s="19"/>
      <c r="G72" s="19"/>
    </row>
    <row r="73" spans="1:7" x14ac:dyDescent="0.25">
      <c r="A73" s="19"/>
      <c r="B73" s="19"/>
      <c r="C73" s="19"/>
      <c r="D73" s="19"/>
      <c r="E73" s="19"/>
      <c r="F73" s="19"/>
      <c r="G73" s="19"/>
    </row>
    <row r="74" spans="1:7" x14ac:dyDescent="0.25">
      <c r="A74" s="19"/>
      <c r="B74" s="19"/>
      <c r="C74" s="19"/>
      <c r="D74" s="19"/>
      <c r="E74" s="19"/>
      <c r="F74" s="19"/>
      <c r="G74" s="19"/>
    </row>
    <row r="75" spans="1:7" x14ac:dyDescent="0.25">
      <c r="A75" s="19"/>
      <c r="B75" s="19"/>
      <c r="C75" s="19"/>
      <c r="D75" s="19"/>
      <c r="E75" s="19"/>
      <c r="F75" s="19"/>
      <c r="G75" s="19"/>
    </row>
    <row r="76" spans="1:7" x14ac:dyDescent="0.25">
      <c r="A76" s="19"/>
      <c r="B76" s="19"/>
      <c r="C76" s="19"/>
      <c r="D76" s="19"/>
      <c r="E76" s="19"/>
      <c r="F76" s="19"/>
      <c r="G76" s="19"/>
    </row>
    <row r="77" spans="1:7" x14ac:dyDescent="0.25">
      <c r="A77" s="19"/>
      <c r="B77" s="19"/>
      <c r="C77" s="19"/>
      <c r="D77" s="19"/>
      <c r="E77" s="19"/>
      <c r="F77" s="19"/>
      <c r="G77" s="19"/>
    </row>
    <row r="78" spans="1:7" x14ac:dyDescent="0.25">
      <c r="A78" s="19"/>
      <c r="B78" s="19"/>
      <c r="C78" s="19"/>
      <c r="D78" s="19"/>
      <c r="E78" s="19"/>
      <c r="F78" s="19"/>
      <c r="G78" s="19"/>
    </row>
    <row r="79" spans="1:7" x14ac:dyDescent="0.25">
      <c r="A79" s="19"/>
      <c r="B79" s="19"/>
      <c r="C79" s="19"/>
      <c r="D79" s="19"/>
      <c r="E79" s="19"/>
      <c r="F79" s="19"/>
      <c r="G79" s="19"/>
    </row>
    <row r="80" spans="1:7" x14ac:dyDescent="0.25">
      <c r="A80" s="19"/>
      <c r="B80" s="19"/>
      <c r="C80" s="19"/>
      <c r="D80" s="19"/>
      <c r="E80" s="19"/>
      <c r="F80" s="19"/>
      <c r="G80" s="19"/>
    </row>
    <row r="81" spans="1:7" x14ac:dyDescent="0.25">
      <c r="A81" s="19"/>
      <c r="B81" s="19"/>
      <c r="C81" s="19"/>
      <c r="D81" s="19"/>
      <c r="E81" s="19"/>
      <c r="F81" s="19"/>
      <c r="G81" s="19"/>
    </row>
    <row r="82" spans="1:7" x14ac:dyDescent="0.25">
      <c r="A82" s="19"/>
      <c r="B82" s="19"/>
      <c r="C82" s="19"/>
      <c r="D82" s="19"/>
      <c r="E82" s="19"/>
      <c r="F82" s="19"/>
      <c r="G82" s="19"/>
    </row>
    <row r="83" spans="1:7" x14ac:dyDescent="0.25">
      <c r="A83" s="19"/>
      <c r="B83" s="19"/>
      <c r="C83" s="19"/>
      <c r="D83" s="19"/>
      <c r="E83" s="19"/>
      <c r="F83" s="19"/>
      <c r="G83" s="19"/>
    </row>
    <row r="84" spans="1:7" x14ac:dyDescent="0.25">
      <c r="A84" s="19"/>
      <c r="B84" s="19"/>
      <c r="C84" s="19"/>
      <c r="D84" s="19"/>
      <c r="E84" s="19"/>
      <c r="F84" s="19"/>
      <c r="G84" s="19"/>
    </row>
    <row r="85" spans="1:7" x14ac:dyDescent="0.25">
      <c r="A85" s="19"/>
      <c r="B85" s="19"/>
      <c r="C85" s="19"/>
      <c r="D85" s="19"/>
      <c r="E85" s="19"/>
      <c r="F85" s="19"/>
      <c r="G85" s="19"/>
    </row>
    <row r="86" spans="1:7" x14ac:dyDescent="0.25">
      <c r="A86" s="19"/>
      <c r="B86" s="19"/>
      <c r="C86" s="19"/>
      <c r="D86" s="19"/>
      <c r="E86" s="19"/>
      <c r="F86" s="19"/>
      <c r="G86" s="19"/>
    </row>
    <row r="87" spans="1:7" x14ac:dyDescent="0.25">
      <c r="A87" s="19"/>
      <c r="B87" s="19"/>
      <c r="C87" s="19"/>
      <c r="D87" s="19"/>
      <c r="E87" s="19"/>
      <c r="F87" s="19"/>
      <c r="G87" s="19"/>
    </row>
    <row r="88" spans="1:7" x14ac:dyDescent="0.25">
      <c r="A88" s="19"/>
      <c r="B88" s="19"/>
      <c r="C88" s="19"/>
      <c r="D88" s="19"/>
      <c r="E88" s="19"/>
      <c r="F88" s="19"/>
      <c r="G88" s="19"/>
    </row>
    <row r="89" spans="1:7" x14ac:dyDescent="0.25">
      <c r="A89" s="19"/>
      <c r="B89" s="19"/>
      <c r="C89" s="19"/>
      <c r="D89" s="19"/>
      <c r="E89" s="19"/>
      <c r="F89" s="19"/>
      <c r="G89" s="19"/>
    </row>
    <row r="90" spans="1:7" x14ac:dyDescent="0.25">
      <c r="A90" s="19"/>
      <c r="B90" s="19"/>
      <c r="C90" s="19"/>
      <c r="D90" s="19"/>
      <c r="E90" s="19"/>
      <c r="F90" s="19"/>
      <c r="G90" s="19"/>
    </row>
    <row r="91" spans="1:7" x14ac:dyDescent="0.25">
      <c r="A91" s="19"/>
      <c r="B91" s="19"/>
      <c r="C91" s="19"/>
      <c r="D91" s="19"/>
      <c r="E91" s="19"/>
      <c r="F91" s="19"/>
      <c r="G91" s="19"/>
    </row>
    <row r="92" spans="1:7" x14ac:dyDescent="0.25">
      <c r="A92" s="19"/>
      <c r="B92" s="19"/>
      <c r="C92" s="19"/>
      <c r="D92" s="19"/>
      <c r="E92" s="19"/>
      <c r="F92" s="19"/>
      <c r="G92" s="19"/>
    </row>
    <row r="93" spans="1:7" x14ac:dyDescent="0.25">
      <c r="A93" s="19"/>
      <c r="B93" s="19"/>
      <c r="C93" s="19"/>
      <c r="D93" s="19"/>
      <c r="E93" s="19"/>
      <c r="F93" s="19"/>
      <c r="G93" s="19"/>
    </row>
    <row r="94" spans="1:7" x14ac:dyDescent="0.25">
      <c r="A94" s="19"/>
      <c r="B94" s="19"/>
      <c r="C94" s="19"/>
      <c r="D94" s="19"/>
      <c r="E94" s="19"/>
      <c r="F94" s="19"/>
      <c r="G94" s="19"/>
    </row>
    <row r="95" spans="1:7" x14ac:dyDescent="0.25">
      <c r="A95" s="19"/>
      <c r="B95" s="19"/>
      <c r="C95" s="19"/>
      <c r="D95" s="19"/>
      <c r="E95" s="19"/>
      <c r="F95" s="19"/>
      <c r="G95" s="19"/>
    </row>
  </sheetData>
  <protectedRanges>
    <protectedRange sqref="B2:B35 C2:D7 C8:C11 C12:D14 C15:C25 C26:D28 C29:C31 C32:D35 E2:G35" name="Oblast1"/>
  </protectedRanges>
  <mergeCells count="30">
    <mergeCell ref="C29:D29"/>
    <mergeCell ref="C30:D30"/>
    <mergeCell ref="C31:D31"/>
    <mergeCell ref="D4:G4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B43:G43"/>
    <mergeCell ref="B27:G27"/>
    <mergeCell ref="B2:G2"/>
    <mergeCell ref="B44:G44"/>
    <mergeCell ref="B14:G14"/>
    <mergeCell ref="B28:G28"/>
    <mergeCell ref="B7:G7"/>
    <mergeCell ref="B13:G13"/>
    <mergeCell ref="E41:G41"/>
    <mergeCell ref="E36:G36"/>
    <mergeCell ref="E37:G39"/>
    <mergeCell ref="C8:D8"/>
    <mergeCell ref="C9:D9"/>
    <mergeCell ref="C10:D10"/>
    <mergeCell ref="C11:D11"/>
    <mergeCell ref="C25:D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2"/>
  <sheetViews>
    <sheetView view="pageBreakPreview" zoomScaleNormal="100" zoomScaleSheetLayoutView="100" workbookViewId="0">
      <selection activeCell="C10" sqref="C10"/>
    </sheetView>
  </sheetViews>
  <sheetFormatPr defaultColWidth="9.140625" defaultRowHeight="15" x14ac:dyDescent="0.25"/>
  <cols>
    <col min="1" max="1" width="0.5703125" style="18" customWidth="1"/>
    <col min="2" max="2" width="17.42578125" style="18" customWidth="1"/>
    <col min="3" max="3" width="30.85546875" style="18" customWidth="1"/>
    <col min="4" max="4" width="9.85546875" style="18" customWidth="1"/>
    <col min="5" max="5" width="17" style="18" customWidth="1"/>
    <col min="6" max="6" width="21.85546875" style="18" customWidth="1"/>
    <col min="7" max="7" width="0.5703125" style="18" customWidth="1"/>
    <col min="8" max="16384" width="9.140625" style="18"/>
  </cols>
  <sheetData>
    <row r="1" spans="2:6" ht="3" customHeight="1" x14ac:dyDescent="0.25"/>
    <row r="2" spans="2:6" ht="23.25" customHeight="1" x14ac:dyDescent="0.25">
      <c r="B2" s="403" t="s">
        <v>305</v>
      </c>
      <c r="C2" s="404"/>
      <c r="D2" s="404"/>
      <c r="E2" s="404"/>
      <c r="F2" s="405"/>
    </row>
    <row r="3" spans="2:6" ht="8.1" customHeight="1" x14ac:dyDescent="0.25">
      <c r="B3" s="19"/>
      <c r="C3" s="19"/>
      <c r="D3" s="19"/>
      <c r="E3" s="19"/>
      <c r="F3" s="19"/>
    </row>
    <row r="4" spans="2:6" ht="15.75" x14ac:dyDescent="0.25">
      <c r="B4" s="20" t="s">
        <v>39</v>
      </c>
      <c r="C4" s="438"/>
      <c r="D4" s="439"/>
      <c r="E4" s="439"/>
      <c r="F4" s="440"/>
    </row>
    <row r="5" spans="2:6" ht="15.75" x14ac:dyDescent="0.25">
      <c r="B5" s="20" t="s">
        <v>79</v>
      </c>
      <c r="C5" s="438"/>
      <c r="D5" s="439"/>
      <c r="E5" s="439"/>
      <c r="F5" s="440"/>
    </row>
    <row r="6" spans="2:6" ht="15.75" x14ac:dyDescent="0.25">
      <c r="B6" s="20" t="s">
        <v>44</v>
      </c>
      <c r="C6" s="438"/>
      <c r="D6" s="439"/>
      <c r="E6" s="439"/>
      <c r="F6" s="440"/>
    </row>
    <row r="7" spans="2:6" ht="8.1" customHeight="1" x14ac:dyDescent="0.25">
      <c r="B7" s="32"/>
      <c r="C7" s="36"/>
      <c r="D7" s="36"/>
      <c r="E7" s="36"/>
      <c r="F7" s="36"/>
    </row>
    <row r="8" spans="2:6" ht="48" customHeight="1" x14ac:dyDescent="0.25">
      <c r="B8" s="52" t="s">
        <v>125</v>
      </c>
      <c r="C8" s="51" t="s">
        <v>40</v>
      </c>
      <c r="D8" s="52" t="s">
        <v>70</v>
      </c>
      <c r="E8" s="51" t="s">
        <v>41</v>
      </c>
      <c r="F8" s="52" t="s">
        <v>260</v>
      </c>
    </row>
    <row r="9" spans="2:6" ht="15.75" x14ac:dyDescent="0.25">
      <c r="B9" s="20"/>
      <c r="C9" s="33"/>
      <c r="D9" s="33"/>
      <c r="E9" s="237"/>
      <c r="F9" s="237"/>
    </row>
    <row r="10" spans="2:6" ht="19.5" customHeight="1" x14ac:dyDescent="0.25">
      <c r="B10" s="20"/>
      <c r="C10" s="33"/>
      <c r="D10" s="33"/>
      <c r="E10" s="237"/>
      <c r="F10" s="237"/>
    </row>
    <row r="11" spans="2:6" ht="19.5" customHeight="1" x14ac:dyDescent="0.25">
      <c r="B11" s="20"/>
      <c r="C11" s="33"/>
      <c r="D11" s="33"/>
      <c r="E11" s="237"/>
      <c r="F11" s="237"/>
    </row>
    <row r="12" spans="2:6" ht="19.5" customHeight="1" x14ac:dyDescent="0.25">
      <c r="B12" s="20"/>
      <c r="C12" s="33"/>
      <c r="D12" s="33"/>
      <c r="E12" s="237"/>
      <c r="F12" s="237"/>
    </row>
    <row r="13" spans="2:6" ht="19.5" customHeight="1" x14ac:dyDescent="0.25">
      <c r="B13" s="20"/>
      <c r="C13" s="33"/>
      <c r="D13" s="33"/>
      <c r="E13" s="237"/>
      <c r="F13" s="237"/>
    </row>
    <row r="14" spans="2:6" ht="19.5" customHeight="1" x14ac:dyDescent="0.25">
      <c r="B14" s="20"/>
      <c r="C14" s="33"/>
      <c r="D14" s="33"/>
      <c r="E14" s="237"/>
      <c r="F14" s="237"/>
    </row>
    <row r="15" spans="2:6" ht="19.5" customHeight="1" x14ac:dyDescent="0.25">
      <c r="B15" s="20"/>
      <c r="C15" s="33"/>
      <c r="D15" s="33"/>
      <c r="E15" s="237"/>
      <c r="F15" s="237"/>
    </row>
    <row r="16" spans="2:6" ht="19.5" customHeight="1" x14ac:dyDescent="0.25">
      <c r="B16" s="20"/>
      <c r="C16" s="33"/>
      <c r="D16" s="33"/>
      <c r="E16" s="237"/>
      <c r="F16" s="237"/>
    </row>
    <row r="17" spans="1:11" ht="19.5" customHeight="1" x14ac:dyDescent="0.25">
      <c r="B17" s="20"/>
      <c r="C17" s="33"/>
      <c r="D17" s="33"/>
      <c r="E17" s="237"/>
      <c r="F17" s="237"/>
    </row>
    <row r="18" spans="1:11" ht="19.5" customHeight="1" x14ac:dyDescent="0.25">
      <c r="B18" s="20"/>
      <c r="C18" s="33"/>
      <c r="D18" s="33"/>
      <c r="E18" s="237"/>
      <c r="F18" s="237"/>
    </row>
    <row r="19" spans="1:11" ht="19.5" customHeight="1" x14ac:dyDescent="0.25">
      <c r="B19" s="20"/>
      <c r="C19" s="33"/>
      <c r="D19" s="33"/>
      <c r="E19" s="237"/>
      <c r="F19" s="237"/>
    </row>
    <row r="20" spans="1:11" ht="19.5" customHeight="1" x14ac:dyDescent="0.25">
      <c r="B20" s="20"/>
      <c r="C20" s="33"/>
      <c r="D20" s="33"/>
      <c r="E20" s="237"/>
      <c r="F20" s="237"/>
    </row>
    <row r="21" spans="1:11" ht="19.5" customHeight="1" x14ac:dyDescent="0.25">
      <c r="B21" s="20"/>
      <c r="C21" s="33"/>
      <c r="D21" s="33"/>
      <c r="E21" s="237"/>
      <c r="F21" s="237"/>
    </row>
    <row r="22" spans="1:11" ht="19.5" customHeight="1" thickBot="1" x14ac:dyDescent="0.3">
      <c r="B22" s="20"/>
      <c r="C22" s="33"/>
      <c r="D22" s="33"/>
      <c r="E22" s="238"/>
      <c r="F22" s="238"/>
    </row>
    <row r="23" spans="1:11" ht="16.5" thickBot="1" x14ac:dyDescent="0.3">
      <c r="B23" s="500" t="s">
        <v>42</v>
      </c>
      <c r="C23" s="501"/>
      <c r="D23" s="33"/>
      <c r="E23" s="281">
        <f>SUM(E9:E22)</f>
        <v>0</v>
      </c>
      <c r="F23" s="281">
        <f>SUM(F9:F22)</f>
        <v>0</v>
      </c>
    </row>
    <row r="24" spans="1:11" ht="6.75" customHeight="1" x14ac:dyDescent="0.25">
      <c r="B24" s="34"/>
      <c r="C24" s="34"/>
      <c r="D24" s="36"/>
      <c r="E24" s="36"/>
      <c r="F24" s="36"/>
    </row>
    <row r="25" spans="1:11" ht="15.75" x14ac:dyDescent="0.25">
      <c r="B25" s="34" t="s">
        <v>81</v>
      </c>
      <c r="C25" s="34"/>
      <c r="D25" s="36"/>
      <c r="E25" s="36"/>
      <c r="F25" s="36"/>
    </row>
    <row r="26" spans="1:11" ht="92.25" customHeight="1" x14ac:dyDescent="0.25">
      <c r="G26" s="56"/>
      <c r="H26" s="54"/>
      <c r="I26" s="56"/>
      <c r="J26" s="54"/>
      <c r="K26" s="55"/>
    </row>
    <row r="27" spans="1:11" ht="16.5" thickBot="1" x14ac:dyDescent="0.3">
      <c r="A27" s="19"/>
      <c r="B27" s="34"/>
      <c r="C27" s="34"/>
      <c r="D27" s="36"/>
      <c r="E27" s="36"/>
      <c r="F27" s="42"/>
    </row>
    <row r="28" spans="1:11" ht="23.25" x14ac:dyDescent="0.35">
      <c r="A28" s="19"/>
      <c r="B28" s="28"/>
      <c r="C28" s="28"/>
      <c r="D28" s="302" t="s">
        <v>129</v>
      </c>
      <c r="E28" s="303"/>
      <c r="F28" s="304"/>
    </row>
    <row r="29" spans="1:11" x14ac:dyDescent="0.25">
      <c r="A29" s="19"/>
      <c r="B29" s="39" t="s">
        <v>43</v>
      </c>
      <c r="C29" s="233"/>
      <c r="D29" s="305" t="s">
        <v>128</v>
      </c>
      <c r="E29" s="306"/>
      <c r="F29" s="307"/>
    </row>
    <row r="30" spans="1:11" x14ac:dyDescent="0.25">
      <c r="A30" s="19"/>
      <c r="B30" s="39" t="s">
        <v>13</v>
      </c>
      <c r="C30" s="235"/>
      <c r="D30" s="305"/>
      <c r="E30" s="306"/>
      <c r="F30" s="307"/>
    </row>
    <row r="31" spans="1:11" x14ac:dyDescent="0.25">
      <c r="A31" s="19"/>
      <c r="B31" s="39" t="s">
        <v>11</v>
      </c>
      <c r="C31" s="234"/>
      <c r="D31" s="305"/>
      <c r="E31" s="306"/>
      <c r="F31" s="307"/>
    </row>
    <row r="32" spans="1:11" x14ac:dyDescent="0.25">
      <c r="A32" s="19"/>
      <c r="B32" s="39" t="s">
        <v>12</v>
      </c>
      <c r="C32" s="233"/>
      <c r="D32" s="82"/>
      <c r="E32" s="11"/>
      <c r="F32" s="81"/>
    </row>
    <row r="33" spans="1:6" ht="18.75" customHeight="1" thickBot="1" x14ac:dyDescent="0.3">
      <c r="A33" s="19"/>
      <c r="C33" s="236"/>
      <c r="D33" s="299" t="s">
        <v>15</v>
      </c>
      <c r="E33" s="300"/>
      <c r="F33" s="301"/>
    </row>
    <row r="34" spans="1:6" ht="8.1" customHeight="1" x14ac:dyDescent="0.25">
      <c r="B34" s="19"/>
      <c r="C34" s="19"/>
      <c r="D34" s="19"/>
      <c r="E34" s="19"/>
      <c r="F34" s="19"/>
    </row>
    <row r="35" spans="1:6" x14ac:dyDescent="0.25">
      <c r="B35" s="406" t="s">
        <v>16</v>
      </c>
      <c r="C35" s="407"/>
      <c r="D35" s="407"/>
      <c r="E35" s="407"/>
      <c r="F35" s="408"/>
    </row>
    <row r="36" spans="1:6" x14ac:dyDescent="0.25">
      <c r="B36" s="19"/>
      <c r="C36" s="19"/>
      <c r="D36" s="19"/>
      <c r="E36" s="19"/>
      <c r="F36" s="19"/>
    </row>
    <row r="37" spans="1:6" ht="15.75" x14ac:dyDescent="0.25">
      <c r="B37" s="28" t="s">
        <v>20</v>
      </c>
      <c r="C37" s="19"/>
      <c r="D37" s="19"/>
      <c r="E37" s="19"/>
      <c r="F37" s="19"/>
    </row>
    <row r="38" spans="1:6" ht="18" customHeight="1" x14ac:dyDescent="0.25">
      <c r="B38" s="28" t="s">
        <v>13</v>
      </c>
      <c r="C38" s="19"/>
      <c r="D38" s="19"/>
      <c r="E38" s="19"/>
      <c r="F38" s="19"/>
    </row>
    <row r="39" spans="1:6" ht="15.75" customHeight="1" x14ac:dyDescent="0.25">
      <c r="B39" s="19"/>
      <c r="C39" s="19"/>
      <c r="D39" s="19"/>
      <c r="E39" s="19"/>
      <c r="F39" s="19"/>
    </row>
    <row r="40" spans="1:6" ht="15.75" customHeight="1" x14ac:dyDescent="0.25">
      <c r="B40" s="486" t="s">
        <v>146</v>
      </c>
      <c r="C40" s="486"/>
      <c r="D40" s="486"/>
      <c r="E40" s="486"/>
      <c r="F40" s="486"/>
    </row>
    <row r="41" spans="1:6" ht="21" customHeight="1" x14ac:dyDescent="0.25">
      <c r="B41" s="490" t="s">
        <v>150</v>
      </c>
      <c r="C41" s="491"/>
      <c r="D41" s="491"/>
      <c r="E41" s="491"/>
      <c r="F41" s="492"/>
    </row>
    <row r="42" spans="1:6" ht="3" customHeight="1" x14ac:dyDescent="0.25"/>
  </sheetData>
  <protectedRanges>
    <protectedRange sqref="B2:F7 B8:C8 E8:F8 G26:K26 B9:F25" name="Oblast1"/>
    <protectedRange sqref="D8" name="Oblast1_2"/>
    <protectedRange sqref="B27:F27" name="Oblast1_1"/>
  </protectedRanges>
  <mergeCells count="11">
    <mergeCell ref="B40:F40"/>
    <mergeCell ref="B41:F41"/>
    <mergeCell ref="B2:F2"/>
    <mergeCell ref="C4:F4"/>
    <mergeCell ref="C6:F6"/>
    <mergeCell ref="B23:C23"/>
    <mergeCell ref="B35:F35"/>
    <mergeCell ref="D28:F28"/>
    <mergeCell ref="D29:F31"/>
    <mergeCell ref="D33:F33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1</xdr:col>
                <xdr:colOff>85725</xdr:colOff>
                <xdr:row>25</xdr:row>
                <xdr:rowOff>66675</xdr:rowOff>
              </from>
              <to>
                <xdr:col>5</xdr:col>
                <xdr:colOff>1209675</xdr:colOff>
                <xdr:row>25</xdr:row>
                <xdr:rowOff>1133475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4"/>
  <sheetViews>
    <sheetView view="pageBreakPreview" topLeftCell="A26" zoomScaleNormal="100" zoomScaleSheetLayoutView="100" workbookViewId="0">
      <selection activeCell="I4" sqref="I4"/>
    </sheetView>
  </sheetViews>
  <sheetFormatPr defaultRowHeight="15" x14ac:dyDescent="0.25"/>
  <cols>
    <col min="1" max="1" width="1.5703125" customWidth="1"/>
    <col min="2" max="2" width="11.85546875" customWidth="1"/>
    <col min="3" max="3" width="10.85546875" customWidth="1"/>
    <col min="4" max="4" width="24.5703125" customWidth="1"/>
    <col min="11" max="11" width="10.140625" bestFit="1" customWidth="1"/>
    <col min="12" max="12" width="1.85546875" customWidth="1"/>
  </cols>
  <sheetData>
    <row r="1" spans="1:12" ht="21" x14ac:dyDescent="0.25">
      <c r="B1" s="509" t="s">
        <v>109</v>
      </c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2" ht="30.75" customHeight="1" x14ac:dyDescent="0.25">
      <c r="B2" s="59" t="s">
        <v>102</v>
      </c>
      <c r="C2" s="67"/>
      <c r="D2" s="67"/>
      <c r="E2" s="67"/>
      <c r="F2" s="67"/>
      <c r="G2" s="67"/>
      <c r="H2" s="67"/>
      <c r="I2" s="67"/>
      <c r="J2" s="67"/>
      <c r="K2" s="67"/>
      <c r="L2" s="60" t="s">
        <v>303</v>
      </c>
    </row>
    <row r="3" spans="1:12" x14ac:dyDescent="0.25">
      <c r="A3" s="57"/>
      <c r="B3" s="68"/>
      <c r="C3" s="68"/>
      <c r="D3" s="68"/>
      <c r="E3" s="69"/>
      <c r="F3" s="70"/>
      <c r="G3" s="68"/>
      <c r="H3" s="68"/>
      <c r="I3" s="68"/>
      <c r="J3" s="68"/>
      <c r="K3" s="68"/>
      <c r="L3" s="69"/>
    </row>
    <row r="4" spans="1:12" x14ac:dyDescent="0.25">
      <c r="A4" s="58"/>
      <c r="B4" s="11" t="s">
        <v>82</v>
      </c>
      <c r="C4" s="11"/>
      <c r="D4" s="11"/>
      <c r="E4" s="71"/>
      <c r="F4" s="72" t="s">
        <v>83</v>
      </c>
      <c r="G4" s="11"/>
      <c r="H4" s="11"/>
      <c r="I4" s="11"/>
      <c r="J4" s="11"/>
      <c r="K4" s="11">
        <v>202000</v>
      </c>
      <c r="L4" s="71"/>
    </row>
    <row r="5" spans="1:12" x14ac:dyDescent="0.25">
      <c r="A5" s="58"/>
      <c r="B5" s="73" t="s">
        <v>102</v>
      </c>
      <c r="C5" s="73"/>
      <c r="D5" s="11"/>
      <c r="E5" s="71"/>
      <c r="F5" s="72" t="s">
        <v>84</v>
      </c>
      <c r="G5" s="11"/>
      <c r="H5" s="11"/>
      <c r="I5" s="11"/>
      <c r="J5" s="11"/>
      <c r="K5" s="11">
        <v>5555</v>
      </c>
      <c r="L5" s="71"/>
    </row>
    <row r="6" spans="1:12" x14ac:dyDescent="0.25">
      <c r="A6" s="58"/>
      <c r="B6" s="73" t="s">
        <v>103</v>
      </c>
      <c r="C6" s="73"/>
      <c r="D6" s="11"/>
      <c r="E6" s="71"/>
      <c r="F6" s="72" t="s">
        <v>105</v>
      </c>
      <c r="G6" s="11"/>
      <c r="H6" s="11">
        <v>365</v>
      </c>
      <c r="I6" s="11" t="s">
        <v>86</v>
      </c>
      <c r="J6" s="11"/>
      <c r="K6" s="107" t="s">
        <v>304</v>
      </c>
      <c r="L6" s="71"/>
    </row>
    <row r="7" spans="1:12" ht="15.75" thickBot="1" x14ac:dyDescent="0.3">
      <c r="A7" s="62"/>
      <c r="B7" s="73" t="s">
        <v>104</v>
      </c>
      <c r="C7" s="73"/>
      <c r="D7" s="11"/>
      <c r="E7" s="71"/>
      <c r="F7" s="74"/>
      <c r="G7" s="75"/>
      <c r="H7" s="75"/>
      <c r="I7" s="75"/>
      <c r="J7" s="75"/>
      <c r="K7" s="75"/>
      <c r="L7" s="76"/>
    </row>
    <row r="8" spans="1:12" x14ac:dyDescent="0.25">
      <c r="A8" s="57"/>
      <c r="B8" s="68"/>
      <c r="C8" s="68"/>
      <c r="D8" s="68"/>
      <c r="E8" s="77"/>
      <c r="F8" s="78"/>
      <c r="G8" s="79"/>
      <c r="H8" s="79"/>
      <c r="I8" s="79"/>
      <c r="J8" s="79"/>
      <c r="K8" s="79"/>
      <c r="L8" s="80"/>
    </row>
    <row r="9" spans="1:12" x14ac:dyDescent="0.25">
      <c r="A9" s="58"/>
      <c r="B9" s="11" t="s">
        <v>88</v>
      </c>
      <c r="C9" s="73">
        <v>98765432</v>
      </c>
      <c r="D9" s="11"/>
      <c r="E9" s="81"/>
      <c r="F9" s="82"/>
      <c r="G9" s="11" t="s">
        <v>87</v>
      </c>
      <c r="H9" s="11"/>
      <c r="I9" s="11" t="s">
        <v>106</v>
      </c>
      <c r="J9" s="11"/>
      <c r="K9" s="11"/>
      <c r="L9" s="81"/>
    </row>
    <row r="10" spans="1:12" x14ac:dyDescent="0.25">
      <c r="A10" s="58"/>
      <c r="B10" s="11" t="s">
        <v>89</v>
      </c>
      <c r="C10" s="73" t="s">
        <v>110</v>
      </c>
      <c r="D10" s="11"/>
      <c r="E10" s="81"/>
      <c r="F10" s="82"/>
      <c r="G10" s="11"/>
      <c r="H10" s="11"/>
      <c r="I10" s="11" t="s">
        <v>85</v>
      </c>
      <c r="J10" s="11"/>
      <c r="K10" s="11"/>
      <c r="L10" s="81"/>
    </row>
    <row r="11" spans="1:12" x14ac:dyDescent="0.25">
      <c r="A11" s="58"/>
      <c r="B11" s="11"/>
      <c r="C11" s="11"/>
      <c r="D11" s="11"/>
      <c r="E11" s="81"/>
      <c r="F11" s="82"/>
      <c r="G11" s="11"/>
      <c r="H11" s="11"/>
      <c r="I11" s="11" t="s">
        <v>107</v>
      </c>
      <c r="J11" s="11"/>
      <c r="K11" s="11"/>
      <c r="L11" s="81"/>
    </row>
    <row r="12" spans="1:12" x14ac:dyDescent="0.25">
      <c r="A12" s="58"/>
      <c r="B12" s="11"/>
      <c r="C12" s="11"/>
      <c r="D12" s="11"/>
      <c r="E12" s="81"/>
      <c r="F12" s="82"/>
      <c r="G12" s="11"/>
      <c r="H12" s="11"/>
      <c r="I12" s="11"/>
      <c r="J12" s="11"/>
      <c r="K12" s="11"/>
      <c r="L12" s="81"/>
    </row>
    <row r="13" spans="1:12" x14ac:dyDescent="0.25">
      <c r="A13" s="58"/>
      <c r="B13" s="11"/>
      <c r="C13" s="11"/>
      <c r="D13" s="11"/>
      <c r="E13" s="81"/>
      <c r="F13" s="82"/>
      <c r="G13" s="11"/>
      <c r="H13" s="83" t="s">
        <v>88</v>
      </c>
      <c r="I13" s="11">
        <v>418056</v>
      </c>
      <c r="J13" s="11"/>
      <c r="K13" s="11"/>
      <c r="L13" s="81"/>
    </row>
    <row r="14" spans="1:12" ht="15.75" thickBot="1" x14ac:dyDescent="0.3">
      <c r="A14" s="62"/>
      <c r="B14" s="11"/>
      <c r="C14" s="11"/>
      <c r="D14" s="11"/>
      <c r="E14" s="81"/>
      <c r="F14" s="82"/>
      <c r="G14" s="11"/>
      <c r="H14" s="83" t="s">
        <v>89</v>
      </c>
      <c r="I14" s="11"/>
      <c r="J14" s="11"/>
      <c r="K14" s="11"/>
      <c r="L14" s="81"/>
    </row>
    <row r="15" spans="1:12" ht="15.75" thickBot="1" x14ac:dyDescent="0.3">
      <c r="A15" s="66"/>
      <c r="B15" s="77" t="s">
        <v>90</v>
      </c>
      <c r="C15" s="78"/>
      <c r="D15" s="84">
        <v>1234567890</v>
      </c>
      <c r="E15" s="85" t="s">
        <v>108</v>
      </c>
      <c r="F15" s="82"/>
      <c r="G15" s="83"/>
      <c r="H15" s="11"/>
      <c r="I15" s="11"/>
      <c r="J15" s="11"/>
      <c r="K15" s="11"/>
      <c r="L15" s="81"/>
    </row>
    <row r="16" spans="1:12" x14ac:dyDescent="0.25">
      <c r="A16" s="61"/>
      <c r="B16" s="79"/>
      <c r="C16" s="79"/>
      <c r="D16" s="79"/>
      <c r="E16" s="79"/>
      <c r="F16" s="86"/>
      <c r="G16" s="79"/>
      <c r="H16" s="79"/>
      <c r="I16" s="79"/>
      <c r="J16" s="79"/>
      <c r="K16" s="79"/>
      <c r="L16" s="87"/>
    </row>
    <row r="17" spans="1:12" x14ac:dyDescent="0.25">
      <c r="A17" s="58"/>
      <c r="B17" s="11" t="s">
        <v>91</v>
      </c>
      <c r="C17" s="11"/>
      <c r="D17" s="88"/>
      <c r="E17" s="11"/>
      <c r="F17" s="72"/>
      <c r="G17" s="11" t="s">
        <v>92</v>
      </c>
      <c r="H17" s="11"/>
      <c r="I17" s="11"/>
      <c r="J17" s="11"/>
      <c r="K17" s="11"/>
      <c r="L17" s="71"/>
    </row>
    <row r="18" spans="1:12" x14ac:dyDescent="0.25">
      <c r="A18" s="58"/>
      <c r="B18" s="11" t="s">
        <v>93</v>
      </c>
      <c r="C18" s="11"/>
      <c r="D18" s="88"/>
      <c r="E18" s="11"/>
      <c r="F18" s="72"/>
      <c r="G18" s="11"/>
      <c r="H18" s="11"/>
      <c r="I18" s="11"/>
      <c r="J18" s="11"/>
      <c r="K18" s="11"/>
      <c r="L18" s="71"/>
    </row>
    <row r="19" spans="1:12" x14ac:dyDescent="0.25">
      <c r="A19" s="58"/>
      <c r="B19" s="11" t="s">
        <v>124</v>
      </c>
      <c r="C19" s="11"/>
      <c r="D19" s="11"/>
      <c r="E19" s="11"/>
      <c r="F19" s="72"/>
      <c r="G19" s="11"/>
      <c r="H19" s="11"/>
      <c r="I19" s="11"/>
      <c r="J19" s="11"/>
      <c r="K19" s="11"/>
      <c r="L19" s="71"/>
    </row>
    <row r="20" spans="1:12" x14ac:dyDescent="0.25">
      <c r="A20" s="58"/>
      <c r="B20" s="11" t="s">
        <v>94</v>
      </c>
      <c r="C20" s="11"/>
      <c r="D20" s="11" t="s">
        <v>111</v>
      </c>
      <c r="E20" s="11"/>
      <c r="F20" s="72"/>
      <c r="G20" s="11"/>
      <c r="H20" s="11"/>
      <c r="I20" s="11"/>
      <c r="J20" s="11"/>
      <c r="K20" s="11"/>
      <c r="L20" s="71"/>
    </row>
    <row r="21" spans="1:12" x14ac:dyDescent="0.25">
      <c r="A21" s="58"/>
      <c r="B21" s="11"/>
      <c r="C21" s="11"/>
      <c r="D21" s="11"/>
      <c r="E21" s="11"/>
      <c r="F21" s="72"/>
      <c r="G21" s="11"/>
      <c r="H21" s="11"/>
      <c r="I21" s="11"/>
      <c r="J21" s="11"/>
      <c r="K21" s="11"/>
      <c r="L21" s="71"/>
    </row>
    <row r="22" spans="1:12" x14ac:dyDescent="0.25">
      <c r="A22" s="62"/>
      <c r="B22" s="89"/>
      <c r="C22" s="89"/>
      <c r="D22" s="89"/>
      <c r="E22" s="89"/>
      <c r="F22" s="90"/>
      <c r="G22" s="89"/>
      <c r="H22" s="89"/>
      <c r="I22" s="89"/>
      <c r="J22" s="89"/>
      <c r="K22" s="89"/>
      <c r="L22" s="91"/>
    </row>
    <row r="23" spans="1:12" x14ac:dyDescent="0.25">
      <c r="A23" s="63"/>
      <c r="B23" s="92" t="s">
        <v>95</v>
      </c>
      <c r="C23" s="93"/>
      <c r="D23" s="93"/>
      <c r="E23" s="94"/>
      <c r="F23" s="506" t="s">
        <v>96</v>
      </c>
      <c r="G23" s="510"/>
      <c r="H23" s="506" t="s">
        <v>113</v>
      </c>
      <c r="I23" s="510"/>
      <c r="J23" s="506" t="s">
        <v>112</v>
      </c>
      <c r="K23" s="507"/>
      <c r="L23" s="94"/>
    </row>
    <row r="24" spans="1:12" x14ac:dyDescent="0.25">
      <c r="A24" s="5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spans="1:12" ht="51.75" customHeight="1" x14ac:dyDescent="0.25">
      <c r="A25" s="58"/>
      <c r="B25" s="503" t="s">
        <v>302</v>
      </c>
      <c r="C25" s="503"/>
      <c r="D25" s="503"/>
      <c r="E25" s="503"/>
      <c r="F25" s="503"/>
      <c r="G25" s="503"/>
      <c r="H25" s="503"/>
      <c r="I25" s="503"/>
      <c r="J25" s="503"/>
      <c r="K25" s="503"/>
      <c r="L25" s="71"/>
    </row>
    <row r="26" spans="1:12" x14ac:dyDescent="0.25">
      <c r="A26" s="58"/>
      <c r="B26" s="11" t="s">
        <v>115</v>
      </c>
      <c r="C26" s="11"/>
      <c r="D26" s="11"/>
      <c r="E26" s="11"/>
      <c r="F26" s="504">
        <v>1</v>
      </c>
      <c r="G26" s="504"/>
      <c r="H26" s="504" t="s">
        <v>114</v>
      </c>
      <c r="I26" s="504"/>
      <c r="J26" s="505" t="s">
        <v>114</v>
      </c>
      <c r="K26" s="505"/>
      <c r="L26" s="71"/>
    </row>
    <row r="27" spans="1:12" x14ac:dyDescent="0.25">
      <c r="A27" s="62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1"/>
    </row>
    <row r="28" spans="1:12" x14ac:dyDescent="0.25">
      <c r="A28" s="5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</row>
    <row r="29" spans="1:12" s="65" customFormat="1" ht="12" x14ac:dyDescent="0.2">
      <c r="A29" s="64"/>
      <c r="B29" s="95" t="s">
        <v>97</v>
      </c>
      <c r="C29" s="95"/>
      <c r="D29" s="95"/>
      <c r="E29" s="95"/>
      <c r="F29" s="95"/>
      <c r="G29" s="95"/>
      <c r="H29" s="95"/>
      <c r="I29" s="95"/>
      <c r="J29" s="508" t="s">
        <v>114</v>
      </c>
      <c r="K29" s="508"/>
      <c r="L29" s="96"/>
    </row>
    <row r="30" spans="1:12" x14ac:dyDescent="0.25">
      <c r="A30" s="58"/>
      <c r="B30" s="73" t="s">
        <v>98</v>
      </c>
      <c r="C30" s="11"/>
      <c r="D30" s="11"/>
      <c r="E30" s="11"/>
      <c r="F30" s="11"/>
      <c r="G30" s="11"/>
      <c r="H30" s="11"/>
      <c r="I30" s="11"/>
      <c r="J30" s="502" t="s">
        <v>114</v>
      </c>
      <c r="K30" s="502"/>
      <c r="L30" s="71"/>
    </row>
    <row r="31" spans="1:12" x14ac:dyDescent="0.25">
      <c r="A31" s="62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1"/>
    </row>
    <row r="32" spans="1:12" x14ac:dyDescent="0.25">
      <c r="A32" s="5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 x14ac:dyDescent="0.25">
      <c r="A33" s="58"/>
      <c r="B33" s="11" t="s">
        <v>116</v>
      </c>
      <c r="C33" s="11" t="s">
        <v>117</v>
      </c>
      <c r="D33" s="11"/>
      <c r="E33" s="11"/>
      <c r="F33" s="11"/>
      <c r="G33" s="11"/>
      <c r="H33" s="11"/>
      <c r="I33" s="11"/>
      <c r="J33" s="11"/>
      <c r="K33" s="11"/>
      <c r="L33" s="71"/>
    </row>
    <row r="34" spans="1:12" x14ac:dyDescent="0.25">
      <c r="A34" s="58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71"/>
    </row>
    <row r="35" spans="1:12" x14ac:dyDescent="0.25">
      <c r="A35" s="58"/>
      <c r="B35" s="11" t="s">
        <v>118</v>
      </c>
      <c r="C35" s="97">
        <v>44680</v>
      </c>
      <c r="D35" s="11"/>
      <c r="E35" s="11"/>
      <c r="F35" s="11"/>
      <c r="G35" s="11"/>
      <c r="H35" s="11"/>
      <c r="I35" s="11"/>
      <c r="J35" s="11"/>
      <c r="K35" s="11"/>
      <c r="L35" s="71"/>
    </row>
    <row r="36" spans="1:12" x14ac:dyDescent="0.25">
      <c r="A36" s="58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71"/>
    </row>
    <row r="37" spans="1:12" x14ac:dyDescent="0.25">
      <c r="A37" s="58"/>
      <c r="B37" s="11" t="s">
        <v>119</v>
      </c>
      <c r="C37" s="11" t="s">
        <v>120</v>
      </c>
      <c r="D37" s="11"/>
      <c r="E37" s="11"/>
      <c r="F37" s="11"/>
      <c r="G37" s="11"/>
      <c r="H37" s="11"/>
      <c r="I37" s="11"/>
      <c r="J37" s="11"/>
      <c r="K37" s="11"/>
      <c r="L37" s="71"/>
    </row>
    <row r="38" spans="1:12" x14ac:dyDescent="0.25">
      <c r="A38" s="58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71"/>
    </row>
    <row r="39" spans="1:12" x14ac:dyDescent="0.25">
      <c r="A39" s="58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71"/>
    </row>
    <row r="40" spans="1:12" x14ac:dyDescent="0.25">
      <c r="A40" s="58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71"/>
    </row>
    <row r="41" spans="1:12" x14ac:dyDescent="0.25">
      <c r="A41" s="5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71"/>
    </row>
    <row r="42" spans="1:12" x14ac:dyDescent="0.25">
      <c r="A42" s="58"/>
      <c r="B42" s="11" t="s">
        <v>99</v>
      </c>
      <c r="C42" s="11" t="s">
        <v>121</v>
      </c>
      <c r="D42" s="11"/>
      <c r="E42" s="11"/>
      <c r="F42" s="11"/>
      <c r="G42" s="11"/>
      <c r="H42" s="11"/>
      <c r="I42" s="11"/>
      <c r="J42" s="11"/>
      <c r="K42" s="11"/>
      <c r="L42" s="71"/>
    </row>
    <row r="43" spans="1:12" x14ac:dyDescent="0.25">
      <c r="A43" s="58"/>
      <c r="B43" s="11" t="s">
        <v>12</v>
      </c>
      <c r="C43" s="11"/>
      <c r="D43" s="11"/>
      <c r="E43" s="11"/>
      <c r="F43" s="11"/>
      <c r="G43" s="11"/>
      <c r="H43" s="11"/>
      <c r="I43" s="11"/>
      <c r="J43" s="11"/>
      <c r="K43" s="11"/>
      <c r="L43" s="71"/>
    </row>
    <row r="44" spans="1:12" x14ac:dyDescent="0.25">
      <c r="A44" s="58"/>
      <c r="B44" s="11" t="s">
        <v>11</v>
      </c>
      <c r="C44" s="11"/>
      <c r="D44" s="11"/>
      <c r="E44" s="11"/>
      <c r="F44" s="11"/>
      <c r="G44" s="11"/>
      <c r="H44" s="11"/>
      <c r="I44" s="11"/>
      <c r="J44" s="11"/>
      <c r="K44" s="11"/>
      <c r="L44" s="71"/>
    </row>
    <row r="45" spans="1:12" x14ac:dyDescent="0.25">
      <c r="A45" s="58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71"/>
    </row>
    <row r="46" spans="1:12" x14ac:dyDescent="0.25">
      <c r="A46" s="58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71"/>
    </row>
    <row r="47" spans="1:12" x14ac:dyDescent="0.25">
      <c r="A47" s="58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71"/>
    </row>
    <row r="48" spans="1:12" x14ac:dyDescent="0.25">
      <c r="A48" s="62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91"/>
    </row>
    <row r="49" spans="1:12" x14ac:dyDescent="0.25">
      <c r="A49" s="5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 x14ac:dyDescent="0.25">
      <c r="A50" s="58"/>
      <c r="B50" s="11" t="s">
        <v>100</v>
      </c>
      <c r="C50" s="11"/>
      <c r="D50" s="11"/>
      <c r="E50" s="11"/>
      <c r="F50" s="11"/>
      <c r="G50" s="11" t="s">
        <v>101</v>
      </c>
      <c r="H50" s="11"/>
      <c r="I50" s="11"/>
      <c r="J50" s="11"/>
      <c r="K50" s="11"/>
      <c r="L50" s="71"/>
    </row>
    <row r="51" spans="1:12" x14ac:dyDescent="0.25">
      <c r="A51" s="58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71"/>
    </row>
    <row r="52" spans="1:12" x14ac:dyDescent="0.25">
      <c r="A52" s="58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71"/>
    </row>
    <row r="53" spans="1:12" x14ac:dyDescent="0.25">
      <c r="A53" s="62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91"/>
    </row>
    <row r="54" spans="1:12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</sheetData>
  <mergeCells count="10">
    <mergeCell ref="J23:K23"/>
    <mergeCell ref="J29:K29"/>
    <mergeCell ref="B1:L1"/>
    <mergeCell ref="F23:G23"/>
    <mergeCell ref="H23:I23"/>
    <mergeCell ref="J30:K30"/>
    <mergeCell ref="B25:K25"/>
    <mergeCell ref="F26:G26"/>
    <mergeCell ref="H26:I26"/>
    <mergeCell ref="J26:K26"/>
  </mergeCells>
  <pageMargins left="0.7" right="0.7" top="0.78740157499999996" bottom="0.78740157499999996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8A25-DFF9-4248-A1C4-B77AC7F96A49}">
  <dimension ref="A1:Z27"/>
  <sheetViews>
    <sheetView view="pageBreakPreview" topLeftCell="B1" zoomScale="60" zoomScaleNormal="100" workbookViewId="0">
      <selection activeCell="AI22" sqref="AI22"/>
    </sheetView>
  </sheetViews>
  <sheetFormatPr defaultRowHeight="15" x14ac:dyDescent="0.25"/>
  <cols>
    <col min="1" max="1" width="0" style="135" hidden="1" customWidth="1"/>
    <col min="2" max="2" width="2.85546875" style="135" customWidth="1"/>
    <col min="3" max="3" width="4.42578125" style="135" customWidth="1"/>
    <col min="4" max="4" width="1.42578125" style="135" customWidth="1"/>
    <col min="5" max="5" width="1.85546875" style="135" customWidth="1"/>
    <col min="6" max="6" width="10" style="135" customWidth="1"/>
    <col min="7" max="7" width="5.7109375" style="135" customWidth="1"/>
    <col min="8" max="8" width="2.85546875" style="135" customWidth="1"/>
    <col min="9" max="9" width="1.42578125" style="135" customWidth="1"/>
    <col min="10" max="10" width="3.85546875" style="135" customWidth="1"/>
    <col min="11" max="11" width="1.42578125" style="135" customWidth="1"/>
    <col min="12" max="12" width="0.7109375" style="135" customWidth="1"/>
    <col min="13" max="13" width="1.42578125" style="135" customWidth="1"/>
    <col min="14" max="14" width="6.42578125" style="135" customWidth="1"/>
    <col min="15" max="17" width="1.42578125" style="135" customWidth="1"/>
    <col min="18" max="19" width="4.42578125" style="135" customWidth="1"/>
    <col min="20" max="20" width="1.42578125" style="135" customWidth="1"/>
    <col min="21" max="21" width="10.28515625" style="135" customWidth="1"/>
    <col min="22" max="22" width="6.28515625" style="135" customWidth="1"/>
    <col min="23" max="24" width="1.42578125" style="135" customWidth="1"/>
    <col min="25" max="25" width="1.140625" style="135" customWidth="1"/>
    <col min="26" max="26" width="0.85546875" style="135" customWidth="1"/>
    <col min="27" max="246" width="9.140625" style="135"/>
    <col min="247" max="247" width="0" style="135" hidden="1" customWidth="1"/>
    <col min="248" max="248" width="2.85546875" style="135" customWidth="1"/>
    <col min="249" max="249" width="4.42578125" style="135" customWidth="1"/>
    <col min="250" max="250" width="1.42578125" style="135" customWidth="1"/>
    <col min="251" max="251" width="1.85546875" style="135" customWidth="1"/>
    <col min="252" max="252" width="10" style="135" customWidth="1"/>
    <col min="253" max="253" width="5.7109375" style="135" customWidth="1"/>
    <col min="254" max="254" width="2.85546875" style="135" customWidth="1"/>
    <col min="255" max="255" width="1.42578125" style="135" customWidth="1"/>
    <col min="256" max="256" width="11.7109375" style="135" customWidth="1"/>
    <col min="257" max="257" width="1.42578125" style="135" customWidth="1"/>
    <col min="258" max="258" width="7.85546875" style="135" customWidth="1"/>
    <col min="259" max="263" width="1.42578125" style="135" customWidth="1"/>
    <col min="264" max="265" width="4.42578125" style="135" customWidth="1"/>
    <col min="266" max="266" width="1.42578125" style="135" customWidth="1"/>
    <col min="267" max="267" width="10.28515625" style="135" customWidth="1"/>
    <col min="268" max="268" width="8.42578125" style="135" customWidth="1"/>
    <col min="269" max="269" width="4.7109375" style="135" customWidth="1"/>
    <col min="270" max="270" width="2.42578125" style="135" customWidth="1"/>
    <col min="271" max="271" width="2.85546875" style="135" customWidth="1"/>
    <col min="272" max="272" width="1.42578125" style="135" customWidth="1"/>
    <col min="273" max="502" width="9.140625" style="135"/>
    <col min="503" max="503" width="0" style="135" hidden="1" customWidth="1"/>
    <col min="504" max="504" width="2.85546875" style="135" customWidth="1"/>
    <col min="505" max="505" width="4.42578125" style="135" customWidth="1"/>
    <col min="506" max="506" width="1.42578125" style="135" customWidth="1"/>
    <col min="507" max="507" width="1.85546875" style="135" customWidth="1"/>
    <col min="508" max="508" width="10" style="135" customWidth="1"/>
    <col min="509" max="509" width="5.7109375" style="135" customWidth="1"/>
    <col min="510" max="510" width="2.85546875" style="135" customWidth="1"/>
    <col min="511" max="511" width="1.42578125" style="135" customWidth="1"/>
    <col min="512" max="512" width="11.7109375" style="135" customWidth="1"/>
    <col min="513" max="513" width="1.42578125" style="135" customWidth="1"/>
    <col min="514" max="514" width="7.85546875" style="135" customWidth="1"/>
    <col min="515" max="519" width="1.42578125" style="135" customWidth="1"/>
    <col min="520" max="521" width="4.42578125" style="135" customWidth="1"/>
    <col min="522" max="522" width="1.42578125" style="135" customWidth="1"/>
    <col min="523" max="523" width="10.28515625" style="135" customWidth="1"/>
    <col min="524" max="524" width="8.42578125" style="135" customWidth="1"/>
    <col min="525" max="525" width="4.7109375" style="135" customWidth="1"/>
    <col min="526" max="526" width="2.42578125" style="135" customWidth="1"/>
    <col min="527" max="527" width="2.85546875" style="135" customWidth="1"/>
    <col min="528" max="528" width="1.42578125" style="135" customWidth="1"/>
    <col min="529" max="758" width="9.140625" style="135"/>
    <col min="759" max="759" width="0" style="135" hidden="1" customWidth="1"/>
    <col min="760" max="760" width="2.85546875" style="135" customWidth="1"/>
    <col min="761" max="761" width="4.42578125" style="135" customWidth="1"/>
    <col min="762" max="762" width="1.42578125" style="135" customWidth="1"/>
    <col min="763" max="763" width="1.85546875" style="135" customWidth="1"/>
    <col min="764" max="764" width="10" style="135" customWidth="1"/>
    <col min="765" max="765" width="5.7109375" style="135" customWidth="1"/>
    <col min="766" max="766" width="2.85546875" style="135" customWidth="1"/>
    <col min="767" max="767" width="1.42578125" style="135" customWidth="1"/>
    <col min="768" max="768" width="11.7109375" style="135" customWidth="1"/>
    <col min="769" max="769" width="1.42578125" style="135" customWidth="1"/>
    <col min="770" max="770" width="7.85546875" style="135" customWidth="1"/>
    <col min="771" max="775" width="1.42578125" style="135" customWidth="1"/>
    <col min="776" max="777" width="4.42578125" style="135" customWidth="1"/>
    <col min="778" max="778" width="1.42578125" style="135" customWidth="1"/>
    <col min="779" max="779" width="10.28515625" style="135" customWidth="1"/>
    <col min="780" max="780" width="8.42578125" style="135" customWidth="1"/>
    <col min="781" max="781" width="4.7109375" style="135" customWidth="1"/>
    <col min="782" max="782" width="2.42578125" style="135" customWidth="1"/>
    <col min="783" max="783" width="2.85546875" style="135" customWidth="1"/>
    <col min="784" max="784" width="1.42578125" style="135" customWidth="1"/>
    <col min="785" max="1014" width="9.140625" style="135"/>
    <col min="1015" max="1015" width="0" style="135" hidden="1" customWidth="1"/>
    <col min="1016" max="1016" width="2.85546875" style="135" customWidth="1"/>
    <col min="1017" max="1017" width="4.42578125" style="135" customWidth="1"/>
    <col min="1018" max="1018" width="1.42578125" style="135" customWidth="1"/>
    <col min="1019" max="1019" width="1.85546875" style="135" customWidth="1"/>
    <col min="1020" max="1020" width="10" style="135" customWidth="1"/>
    <col min="1021" max="1021" width="5.7109375" style="135" customWidth="1"/>
    <col min="1022" max="1022" width="2.85546875" style="135" customWidth="1"/>
    <col min="1023" max="1023" width="1.42578125" style="135" customWidth="1"/>
    <col min="1024" max="1024" width="11.7109375" style="135" customWidth="1"/>
    <col min="1025" max="1025" width="1.42578125" style="135" customWidth="1"/>
    <col min="1026" max="1026" width="7.85546875" style="135" customWidth="1"/>
    <col min="1027" max="1031" width="1.42578125" style="135" customWidth="1"/>
    <col min="1032" max="1033" width="4.42578125" style="135" customWidth="1"/>
    <col min="1034" max="1034" width="1.42578125" style="135" customWidth="1"/>
    <col min="1035" max="1035" width="10.28515625" style="135" customWidth="1"/>
    <col min="1036" max="1036" width="8.42578125" style="135" customWidth="1"/>
    <col min="1037" max="1037" width="4.7109375" style="135" customWidth="1"/>
    <col min="1038" max="1038" width="2.42578125" style="135" customWidth="1"/>
    <col min="1039" max="1039" width="2.85546875" style="135" customWidth="1"/>
    <col min="1040" max="1040" width="1.42578125" style="135" customWidth="1"/>
    <col min="1041" max="1270" width="9.140625" style="135"/>
    <col min="1271" max="1271" width="0" style="135" hidden="1" customWidth="1"/>
    <col min="1272" max="1272" width="2.85546875" style="135" customWidth="1"/>
    <col min="1273" max="1273" width="4.42578125" style="135" customWidth="1"/>
    <col min="1274" max="1274" width="1.42578125" style="135" customWidth="1"/>
    <col min="1275" max="1275" width="1.85546875" style="135" customWidth="1"/>
    <col min="1276" max="1276" width="10" style="135" customWidth="1"/>
    <col min="1277" max="1277" width="5.7109375" style="135" customWidth="1"/>
    <col min="1278" max="1278" width="2.85546875" style="135" customWidth="1"/>
    <col min="1279" max="1279" width="1.42578125" style="135" customWidth="1"/>
    <col min="1280" max="1280" width="11.7109375" style="135" customWidth="1"/>
    <col min="1281" max="1281" width="1.42578125" style="135" customWidth="1"/>
    <col min="1282" max="1282" width="7.85546875" style="135" customWidth="1"/>
    <col min="1283" max="1287" width="1.42578125" style="135" customWidth="1"/>
    <col min="1288" max="1289" width="4.42578125" style="135" customWidth="1"/>
    <col min="1290" max="1290" width="1.42578125" style="135" customWidth="1"/>
    <col min="1291" max="1291" width="10.28515625" style="135" customWidth="1"/>
    <col min="1292" max="1292" width="8.42578125" style="135" customWidth="1"/>
    <col min="1293" max="1293" width="4.7109375" style="135" customWidth="1"/>
    <col min="1294" max="1294" width="2.42578125" style="135" customWidth="1"/>
    <col min="1295" max="1295" width="2.85546875" style="135" customWidth="1"/>
    <col min="1296" max="1296" width="1.42578125" style="135" customWidth="1"/>
    <col min="1297" max="1526" width="9.140625" style="135"/>
    <col min="1527" max="1527" width="0" style="135" hidden="1" customWidth="1"/>
    <col min="1528" max="1528" width="2.85546875" style="135" customWidth="1"/>
    <col min="1529" max="1529" width="4.42578125" style="135" customWidth="1"/>
    <col min="1530" max="1530" width="1.42578125" style="135" customWidth="1"/>
    <col min="1531" max="1531" width="1.85546875" style="135" customWidth="1"/>
    <col min="1532" max="1532" width="10" style="135" customWidth="1"/>
    <col min="1533" max="1533" width="5.7109375" style="135" customWidth="1"/>
    <col min="1534" max="1534" width="2.85546875" style="135" customWidth="1"/>
    <col min="1535" max="1535" width="1.42578125" style="135" customWidth="1"/>
    <col min="1536" max="1536" width="11.7109375" style="135" customWidth="1"/>
    <col min="1537" max="1537" width="1.42578125" style="135" customWidth="1"/>
    <col min="1538" max="1538" width="7.85546875" style="135" customWidth="1"/>
    <col min="1539" max="1543" width="1.42578125" style="135" customWidth="1"/>
    <col min="1544" max="1545" width="4.42578125" style="135" customWidth="1"/>
    <col min="1546" max="1546" width="1.42578125" style="135" customWidth="1"/>
    <col min="1547" max="1547" width="10.28515625" style="135" customWidth="1"/>
    <col min="1548" max="1548" width="8.42578125" style="135" customWidth="1"/>
    <col min="1549" max="1549" width="4.7109375" style="135" customWidth="1"/>
    <col min="1550" max="1550" width="2.42578125" style="135" customWidth="1"/>
    <col min="1551" max="1551" width="2.85546875" style="135" customWidth="1"/>
    <col min="1552" max="1552" width="1.42578125" style="135" customWidth="1"/>
    <col min="1553" max="1782" width="9.140625" style="135"/>
    <col min="1783" max="1783" width="0" style="135" hidden="1" customWidth="1"/>
    <col min="1784" max="1784" width="2.85546875" style="135" customWidth="1"/>
    <col min="1785" max="1785" width="4.42578125" style="135" customWidth="1"/>
    <col min="1786" max="1786" width="1.42578125" style="135" customWidth="1"/>
    <col min="1787" max="1787" width="1.85546875" style="135" customWidth="1"/>
    <col min="1788" max="1788" width="10" style="135" customWidth="1"/>
    <col min="1789" max="1789" width="5.7109375" style="135" customWidth="1"/>
    <col min="1790" max="1790" width="2.85546875" style="135" customWidth="1"/>
    <col min="1791" max="1791" width="1.42578125" style="135" customWidth="1"/>
    <col min="1792" max="1792" width="11.7109375" style="135" customWidth="1"/>
    <col min="1793" max="1793" width="1.42578125" style="135" customWidth="1"/>
    <col min="1794" max="1794" width="7.85546875" style="135" customWidth="1"/>
    <col min="1795" max="1799" width="1.42578125" style="135" customWidth="1"/>
    <col min="1800" max="1801" width="4.42578125" style="135" customWidth="1"/>
    <col min="1802" max="1802" width="1.42578125" style="135" customWidth="1"/>
    <col min="1803" max="1803" width="10.28515625" style="135" customWidth="1"/>
    <col min="1804" max="1804" width="8.42578125" style="135" customWidth="1"/>
    <col min="1805" max="1805" width="4.7109375" style="135" customWidth="1"/>
    <col min="1806" max="1806" width="2.42578125" style="135" customWidth="1"/>
    <col min="1807" max="1807" width="2.85546875" style="135" customWidth="1"/>
    <col min="1808" max="1808" width="1.42578125" style="135" customWidth="1"/>
    <col min="1809" max="2038" width="9.140625" style="135"/>
    <col min="2039" max="2039" width="0" style="135" hidden="1" customWidth="1"/>
    <col min="2040" max="2040" width="2.85546875" style="135" customWidth="1"/>
    <col min="2041" max="2041" width="4.42578125" style="135" customWidth="1"/>
    <col min="2042" max="2042" width="1.42578125" style="135" customWidth="1"/>
    <col min="2043" max="2043" width="1.85546875" style="135" customWidth="1"/>
    <col min="2044" max="2044" width="10" style="135" customWidth="1"/>
    <col min="2045" max="2045" width="5.7109375" style="135" customWidth="1"/>
    <col min="2046" max="2046" width="2.85546875" style="135" customWidth="1"/>
    <col min="2047" max="2047" width="1.42578125" style="135" customWidth="1"/>
    <col min="2048" max="2048" width="11.7109375" style="135" customWidth="1"/>
    <col min="2049" max="2049" width="1.42578125" style="135" customWidth="1"/>
    <col min="2050" max="2050" width="7.85546875" style="135" customWidth="1"/>
    <col min="2051" max="2055" width="1.42578125" style="135" customWidth="1"/>
    <col min="2056" max="2057" width="4.42578125" style="135" customWidth="1"/>
    <col min="2058" max="2058" width="1.42578125" style="135" customWidth="1"/>
    <col min="2059" max="2059" width="10.28515625" style="135" customWidth="1"/>
    <col min="2060" max="2060" width="8.42578125" style="135" customWidth="1"/>
    <col min="2061" max="2061" width="4.7109375" style="135" customWidth="1"/>
    <col min="2062" max="2062" width="2.42578125" style="135" customWidth="1"/>
    <col min="2063" max="2063" width="2.85546875" style="135" customWidth="1"/>
    <col min="2064" max="2064" width="1.42578125" style="135" customWidth="1"/>
    <col min="2065" max="2294" width="9.140625" style="135"/>
    <col min="2295" max="2295" width="0" style="135" hidden="1" customWidth="1"/>
    <col min="2296" max="2296" width="2.85546875" style="135" customWidth="1"/>
    <col min="2297" max="2297" width="4.42578125" style="135" customWidth="1"/>
    <col min="2298" max="2298" width="1.42578125" style="135" customWidth="1"/>
    <col min="2299" max="2299" width="1.85546875" style="135" customWidth="1"/>
    <col min="2300" max="2300" width="10" style="135" customWidth="1"/>
    <col min="2301" max="2301" width="5.7109375" style="135" customWidth="1"/>
    <col min="2302" max="2302" width="2.85546875" style="135" customWidth="1"/>
    <col min="2303" max="2303" width="1.42578125" style="135" customWidth="1"/>
    <col min="2304" max="2304" width="11.7109375" style="135" customWidth="1"/>
    <col min="2305" max="2305" width="1.42578125" style="135" customWidth="1"/>
    <col min="2306" max="2306" width="7.85546875" style="135" customWidth="1"/>
    <col min="2307" max="2311" width="1.42578125" style="135" customWidth="1"/>
    <col min="2312" max="2313" width="4.42578125" style="135" customWidth="1"/>
    <col min="2314" max="2314" width="1.42578125" style="135" customWidth="1"/>
    <col min="2315" max="2315" width="10.28515625" style="135" customWidth="1"/>
    <col min="2316" max="2316" width="8.42578125" style="135" customWidth="1"/>
    <col min="2317" max="2317" width="4.7109375" style="135" customWidth="1"/>
    <col min="2318" max="2318" width="2.42578125" style="135" customWidth="1"/>
    <col min="2319" max="2319" width="2.85546875" style="135" customWidth="1"/>
    <col min="2320" max="2320" width="1.42578125" style="135" customWidth="1"/>
    <col min="2321" max="2550" width="9.140625" style="135"/>
    <col min="2551" max="2551" width="0" style="135" hidden="1" customWidth="1"/>
    <col min="2552" max="2552" width="2.85546875" style="135" customWidth="1"/>
    <col min="2553" max="2553" width="4.42578125" style="135" customWidth="1"/>
    <col min="2554" max="2554" width="1.42578125" style="135" customWidth="1"/>
    <col min="2555" max="2555" width="1.85546875" style="135" customWidth="1"/>
    <col min="2556" max="2556" width="10" style="135" customWidth="1"/>
    <col min="2557" max="2557" width="5.7109375" style="135" customWidth="1"/>
    <col min="2558" max="2558" width="2.85546875" style="135" customWidth="1"/>
    <col min="2559" max="2559" width="1.42578125" style="135" customWidth="1"/>
    <col min="2560" max="2560" width="11.7109375" style="135" customWidth="1"/>
    <col min="2561" max="2561" width="1.42578125" style="135" customWidth="1"/>
    <col min="2562" max="2562" width="7.85546875" style="135" customWidth="1"/>
    <col min="2563" max="2567" width="1.42578125" style="135" customWidth="1"/>
    <col min="2568" max="2569" width="4.42578125" style="135" customWidth="1"/>
    <col min="2570" max="2570" width="1.42578125" style="135" customWidth="1"/>
    <col min="2571" max="2571" width="10.28515625" style="135" customWidth="1"/>
    <col min="2572" max="2572" width="8.42578125" style="135" customWidth="1"/>
    <col min="2573" max="2573" width="4.7109375" style="135" customWidth="1"/>
    <col min="2574" max="2574" width="2.42578125" style="135" customWidth="1"/>
    <col min="2575" max="2575" width="2.85546875" style="135" customWidth="1"/>
    <col min="2576" max="2576" width="1.42578125" style="135" customWidth="1"/>
    <col min="2577" max="2806" width="9.140625" style="135"/>
    <col min="2807" max="2807" width="0" style="135" hidden="1" customWidth="1"/>
    <col min="2808" max="2808" width="2.85546875" style="135" customWidth="1"/>
    <col min="2809" max="2809" width="4.42578125" style="135" customWidth="1"/>
    <col min="2810" max="2810" width="1.42578125" style="135" customWidth="1"/>
    <col min="2811" max="2811" width="1.85546875" style="135" customWidth="1"/>
    <col min="2812" max="2812" width="10" style="135" customWidth="1"/>
    <col min="2813" max="2813" width="5.7109375" style="135" customWidth="1"/>
    <col min="2814" max="2814" width="2.85546875" style="135" customWidth="1"/>
    <col min="2815" max="2815" width="1.42578125" style="135" customWidth="1"/>
    <col min="2816" max="2816" width="11.7109375" style="135" customWidth="1"/>
    <col min="2817" max="2817" width="1.42578125" style="135" customWidth="1"/>
    <col min="2818" max="2818" width="7.85546875" style="135" customWidth="1"/>
    <col min="2819" max="2823" width="1.42578125" style="135" customWidth="1"/>
    <col min="2824" max="2825" width="4.42578125" style="135" customWidth="1"/>
    <col min="2826" max="2826" width="1.42578125" style="135" customWidth="1"/>
    <col min="2827" max="2827" width="10.28515625" style="135" customWidth="1"/>
    <col min="2828" max="2828" width="8.42578125" style="135" customWidth="1"/>
    <col min="2829" max="2829" width="4.7109375" style="135" customWidth="1"/>
    <col min="2830" max="2830" width="2.42578125" style="135" customWidth="1"/>
    <col min="2831" max="2831" width="2.85546875" style="135" customWidth="1"/>
    <col min="2832" max="2832" width="1.42578125" style="135" customWidth="1"/>
    <col min="2833" max="3062" width="9.140625" style="135"/>
    <col min="3063" max="3063" width="0" style="135" hidden="1" customWidth="1"/>
    <col min="3064" max="3064" width="2.85546875" style="135" customWidth="1"/>
    <col min="3065" max="3065" width="4.42578125" style="135" customWidth="1"/>
    <col min="3066" max="3066" width="1.42578125" style="135" customWidth="1"/>
    <col min="3067" max="3067" width="1.85546875" style="135" customWidth="1"/>
    <col min="3068" max="3068" width="10" style="135" customWidth="1"/>
    <col min="3069" max="3069" width="5.7109375" style="135" customWidth="1"/>
    <col min="3070" max="3070" width="2.85546875" style="135" customWidth="1"/>
    <col min="3071" max="3071" width="1.42578125" style="135" customWidth="1"/>
    <col min="3072" max="3072" width="11.7109375" style="135" customWidth="1"/>
    <col min="3073" max="3073" width="1.42578125" style="135" customWidth="1"/>
    <col min="3074" max="3074" width="7.85546875" style="135" customWidth="1"/>
    <col min="3075" max="3079" width="1.42578125" style="135" customWidth="1"/>
    <col min="3080" max="3081" width="4.42578125" style="135" customWidth="1"/>
    <col min="3082" max="3082" width="1.42578125" style="135" customWidth="1"/>
    <col min="3083" max="3083" width="10.28515625" style="135" customWidth="1"/>
    <col min="3084" max="3084" width="8.42578125" style="135" customWidth="1"/>
    <col min="3085" max="3085" width="4.7109375" style="135" customWidth="1"/>
    <col min="3086" max="3086" width="2.42578125" style="135" customWidth="1"/>
    <col min="3087" max="3087" width="2.85546875" style="135" customWidth="1"/>
    <col min="3088" max="3088" width="1.42578125" style="135" customWidth="1"/>
    <col min="3089" max="3318" width="9.140625" style="135"/>
    <col min="3319" max="3319" width="0" style="135" hidden="1" customWidth="1"/>
    <col min="3320" max="3320" width="2.85546875" style="135" customWidth="1"/>
    <col min="3321" max="3321" width="4.42578125" style="135" customWidth="1"/>
    <col min="3322" max="3322" width="1.42578125" style="135" customWidth="1"/>
    <col min="3323" max="3323" width="1.85546875" style="135" customWidth="1"/>
    <col min="3324" max="3324" width="10" style="135" customWidth="1"/>
    <col min="3325" max="3325" width="5.7109375" style="135" customWidth="1"/>
    <col min="3326" max="3326" width="2.85546875" style="135" customWidth="1"/>
    <col min="3327" max="3327" width="1.42578125" style="135" customWidth="1"/>
    <col min="3328" max="3328" width="11.7109375" style="135" customWidth="1"/>
    <col min="3329" max="3329" width="1.42578125" style="135" customWidth="1"/>
    <col min="3330" max="3330" width="7.85546875" style="135" customWidth="1"/>
    <col min="3331" max="3335" width="1.42578125" style="135" customWidth="1"/>
    <col min="3336" max="3337" width="4.42578125" style="135" customWidth="1"/>
    <col min="3338" max="3338" width="1.42578125" style="135" customWidth="1"/>
    <col min="3339" max="3339" width="10.28515625" style="135" customWidth="1"/>
    <col min="3340" max="3340" width="8.42578125" style="135" customWidth="1"/>
    <col min="3341" max="3341" width="4.7109375" style="135" customWidth="1"/>
    <col min="3342" max="3342" width="2.42578125" style="135" customWidth="1"/>
    <col min="3343" max="3343" width="2.85546875" style="135" customWidth="1"/>
    <col min="3344" max="3344" width="1.42578125" style="135" customWidth="1"/>
    <col min="3345" max="3574" width="9.140625" style="135"/>
    <col min="3575" max="3575" width="0" style="135" hidden="1" customWidth="1"/>
    <col min="3576" max="3576" width="2.85546875" style="135" customWidth="1"/>
    <col min="3577" max="3577" width="4.42578125" style="135" customWidth="1"/>
    <col min="3578" max="3578" width="1.42578125" style="135" customWidth="1"/>
    <col min="3579" max="3579" width="1.85546875" style="135" customWidth="1"/>
    <col min="3580" max="3580" width="10" style="135" customWidth="1"/>
    <col min="3581" max="3581" width="5.7109375" style="135" customWidth="1"/>
    <col min="3582" max="3582" width="2.85546875" style="135" customWidth="1"/>
    <col min="3583" max="3583" width="1.42578125" style="135" customWidth="1"/>
    <col min="3584" max="3584" width="11.7109375" style="135" customWidth="1"/>
    <col min="3585" max="3585" width="1.42578125" style="135" customWidth="1"/>
    <col min="3586" max="3586" width="7.85546875" style="135" customWidth="1"/>
    <col min="3587" max="3591" width="1.42578125" style="135" customWidth="1"/>
    <col min="3592" max="3593" width="4.42578125" style="135" customWidth="1"/>
    <col min="3594" max="3594" width="1.42578125" style="135" customWidth="1"/>
    <col min="3595" max="3595" width="10.28515625" style="135" customWidth="1"/>
    <col min="3596" max="3596" width="8.42578125" style="135" customWidth="1"/>
    <col min="3597" max="3597" width="4.7109375" style="135" customWidth="1"/>
    <col min="3598" max="3598" width="2.42578125" style="135" customWidth="1"/>
    <col min="3599" max="3599" width="2.85546875" style="135" customWidth="1"/>
    <col min="3600" max="3600" width="1.42578125" style="135" customWidth="1"/>
    <col min="3601" max="3830" width="9.140625" style="135"/>
    <col min="3831" max="3831" width="0" style="135" hidden="1" customWidth="1"/>
    <col min="3832" max="3832" width="2.85546875" style="135" customWidth="1"/>
    <col min="3833" max="3833" width="4.42578125" style="135" customWidth="1"/>
    <col min="3834" max="3834" width="1.42578125" style="135" customWidth="1"/>
    <col min="3835" max="3835" width="1.85546875" style="135" customWidth="1"/>
    <col min="3836" max="3836" width="10" style="135" customWidth="1"/>
    <col min="3837" max="3837" width="5.7109375" style="135" customWidth="1"/>
    <col min="3838" max="3838" width="2.85546875" style="135" customWidth="1"/>
    <col min="3839" max="3839" width="1.42578125" style="135" customWidth="1"/>
    <col min="3840" max="3840" width="11.7109375" style="135" customWidth="1"/>
    <col min="3841" max="3841" width="1.42578125" style="135" customWidth="1"/>
    <col min="3842" max="3842" width="7.85546875" style="135" customWidth="1"/>
    <col min="3843" max="3847" width="1.42578125" style="135" customWidth="1"/>
    <col min="3848" max="3849" width="4.42578125" style="135" customWidth="1"/>
    <col min="3850" max="3850" width="1.42578125" style="135" customWidth="1"/>
    <col min="3851" max="3851" width="10.28515625" style="135" customWidth="1"/>
    <col min="3852" max="3852" width="8.42578125" style="135" customWidth="1"/>
    <col min="3853" max="3853" width="4.7109375" style="135" customWidth="1"/>
    <col min="3854" max="3854" width="2.42578125" style="135" customWidth="1"/>
    <col min="3855" max="3855" width="2.85546875" style="135" customWidth="1"/>
    <col min="3856" max="3856" width="1.42578125" style="135" customWidth="1"/>
    <col min="3857" max="4086" width="9.140625" style="135"/>
    <col min="4087" max="4087" width="0" style="135" hidden="1" customWidth="1"/>
    <col min="4088" max="4088" width="2.85546875" style="135" customWidth="1"/>
    <col min="4089" max="4089" width="4.42578125" style="135" customWidth="1"/>
    <col min="4090" max="4090" width="1.42578125" style="135" customWidth="1"/>
    <col min="4091" max="4091" width="1.85546875" style="135" customWidth="1"/>
    <col min="4092" max="4092" width="10" style="135" customWidth="1"/>
    <col min="4093" max="4093" width="5.7109375" style="135" customWidth="1"/>
    <col min="4094" max="4094" width="2.85546875" style="135" customWidth="1"/>
    <col min="4095" max="4095" width="1.42578125" style="135" customWidth="1"/>
    <col min="4096" max="4096" width="11.7109375" style="135" customWidth="1"/>
    <col min="4097" max="4097" width="1.42578125" style="135" customWidth="1"/>
    <col min="4098" max="4098" width="7.85546875" style="135" customWidth="1"/>
    <col min="4099" max="4103" width="1.42578125" style="135" customWidth="1"/>
    <col min="4104" max="4105" width="4.42578125" style="135" customWidth="1"/>
    <col min="4106" max="4106" width="1.42578125" style="135" customWidth="1"/>
    <col min="4107" max="4107" width="10.28515625" style="135" customWidth="1"/>
    <col min="4108" max="4108" width="8.42578125" style="135" customWidth="1"/>
    <col min="4109" max="4109" width="4.7109375" style="135" customWidth="1"/>
    <col min="4110" max="4110" width="2.42578125" style="135" customWidth="1"/>
    <col min="4111" max="4111" width="2.85546875" style="135" customWidth="1"/>
    <col min="4112" max="4112" width="1.42578125" style="135" customWidth="1"/>
    <col min="4113" max="4342" width="9.140625" style="135"/>
    <col min="4343" max="4343" width="0" style="135" hidden="1" customWidth="1"/>
    <col min="4344" max="4344" width="2.85546875" style="135" customWidth="1"/>
    <col min="4345" max="4345" width="4.42578125" style="135" customWidth="1"/>
    <col min="4346" max="4346" width="1.42578125" style="135" customWidth="1"/>
    <col min="4347" max="4347" width="1.85546875" style="135" customWidth="1"/>
    <col min="4348" max="4348" width="10" style="135" customWidth="1"/>
    <col min="4349" max="4349" width="5.7109375" style="135" customWidth="1"/>
    <col min="4350" max="4350" width="2.85546875" style="135" customWidth="1"/>
    <col min="4351" max="4351" width="1.42578125" style="135" customWidth="1"/>
    <col min="4352" max="4352" width="11.7109375" style="135" customWidth="1"/>
    <col min="4353" max="4353" width="1.42578125" style="135" customWidth="1"/>
    <col min="4354" max="4354" width="7.85546875" style="135" customWidth="1"/>
    <col min="4355" max="4359" width="1.42578125" style="135" customWidth="1"/>
    <col min="4360" max="4361" width="4.42578125" style="135" customWidth="1"/>
    <col min="4362" max="4362" width="1.42578125" style="135" customWidth="1"/>
    <col min="4363" max="4363" width="10.28515625" style="135" customWidth="1"/>
    <col min="4364" max="4364" width="8.42578125" style="135" customWidth="1"/>
    <col min="4365" max="4365" width="4.7109375" style="135" customWidth="1"/>
    <col min="4366" max="4366" width="2.42578125" style="135" customWidth="1"/>
    <col min="4367" max="4367" width="2.85546875" style="135" customWidth="1"/>
    <col min="4368" max="4368" width="1.42578125" style="135" customWidth="1"/>
    <col min="4369" max="4598" width="9.140625" style="135"/>
    <col min="4599" max="4599" width="0" style="135" hidden="1" customWidth="1"/>
    <col min="4600" max="4600" width="2.85546875" style="135" customWidth="1"/>
    <col min="4601" max="4601" width="4.42578125" style="135" customWidth="1"/>
    <col min="4602" max="4602" width="1.42578125" style="135" customWidth="1"/>
    <col min="4603" max="4603" width="1.85546875" style="135" customWidth="1"/>
    <col min="4604" max="4604" width="10" style="135" customWidth="1"/>
    <col min="4605" max="4605" width="5.7109375" style="135" customWidth="1"/>
    <col min="4606" max="4606" width="2.85546875" style="135" customWidth="1"/>
    <col min="4607" max="4607" width="1.42578125" style="135" customWidth="1"/>
    <col min="4608" max="4608" width="11.7109375" style="135" customWidth="1"/>
    <col min="4609" max="4609" width="1.42578125" style="135" customWidth="1"/>
    <col min="4610" max="4610" width="7.85546875" style="135" customWidth="1"/>
    <col min="4611" max="4615" width="1.42578125" style="135" customWidth="1"/>
    <col min="4616" max="4617" width="4.42578125" style="135" customWidth="1"/>
    <col min="4618" max="4618" width="1.42578125" style="135" customWidth="1"/>
    <col min="4619" max="4619" width="10.28515625" style="135" customWidth="1"/>
    <col min="4620" max="4620" width="8.42578125" style="135" customWidth="1"/>
    <col min="4621" max="4621" width="4.7109375" style="135" customWidth="1"/>
    <col min="4622" max="4622" width="2.42578125" style="135" customWidth="1"/>
    <col min="4623" max="4623" width="2.85546875" style="135" customWidth="1"/>
    <col min="4624" max="4624" width="1.42578125" style="135" customWidth="1"/>
    <col min="4625" max="4854" width="9.140625" style="135"/>
    <col min="4855" max="4855" width="0" style="135" hidden="1" customWidth="1"/>
    <col min="4856" max="4856" width="2.85546875" style="135" customWidth="1"/>
    <col min="4857" max="4857" width="4.42578125" style="135" customWidth="1"/>
    <col min="4858" max="4858" width="1.42578125" style="135" customWidth="1"/>
    <col min="4859" max="4859" width="1.85546875" style="135" customWidth="1"/>
    <col min="4860" max="4860" width="10" style="135" customWidth="1"/>
    <col min="4861" max="4861" width="5.7109375" style="135" customWidth="1"/>
    <col min="4862" max="4862" width="2.85546875" style="135" customWidth="1"/>
    <col min="4863" max="4863" width="1.42578125" style="135" customWidth="1"/>
    <col min="4864" max="4864" width="11.7109375" style="135" customWidth="1"/>
    <col min="4865" max="4865" width="1.42578125" style="135" customWidth="1"/>
    <col min="4866" max="4866" width="7.85546875" style="135" customWidth="1"/>
    <col min="4867" max="4871" width="1.42578125" style="135" customWidth="1"/>
    <col min="4872" max="4873" width="4.42578125" style="135" customWidth="1"/>
    <col min="4874" max="4874" width="1.42578125" style="135" customWidth="1"/>
    <col min="4875" max="4875" width="10.28515625" style="135" customWidth="1"/>
    <col min="4876" max="4876" width="8.42578125" style="135" customWidth="1"/>
    <col min="4877" max="4877" width="4.7109375" style="135" customWidth="1"/>
    <col min="4878" max="4878" width="2.42578125" style="135" customWidth="1"/>
    <col min="4879" max="4879" width="2.85546875" style="135" customWidth="1"/>
    <col min="4880" max="4880" width="1.42578125" style="135" customWidth="1"/>
    <col min="4881" max="5110" width="9.140625" style="135"/>
    <col min="5111" max="5111" width="0" style="135" hidden="1" customWidth="1"/>
    <col min="5112" max="5112" width="2.85546875" style="135" customWidth="1"/>
    <col min="5113" max="5113" width="4.42578125" style="135" customWidth="1"/>
    <col min="5114" max="5114" width="1.42578125" style="135" customWidth="1"/>
    <col min="5115" max="5115" width="1.85546875" style="135" customWidth="1"/>
    <col min="5116" max="5116" width="10" style="135" customWidth="1"/>
    <col min="5117" max="5117" width="5.7109375" style="135" customWidth="1"/>
    <col min="5118" max="5118" width="2.85546875" style="135" customWidth="1"/>
    <col min="5119" max="5119" width="1.42578125" style="135" customWidth="1"/>
    <col min="5120" max="5120" width="11.7109375" style="135" customWidth="1"/>
    <col min="5121" max="5121" width="1.42578125" style="135" customWidth="1"/>
    <col min="5122" max="5122" width="7.85546875" style="135" customWidth="1"/>
    <col min="5123" max="5127" width="1.42578125" style="135" customWidth="1"/>
    <col min="5128" max="5129" width="4.42578125" style="135" customWidth="1"/>
    <col min="5130" max="5130" width="1.42578125" style="135" customWidth="1"/>
    <col min="5131" max="5131" width="10.28515625" style="135" customWidth="1"/>
    <col min="5132" max="5132" width="8.42578125" style="135" customWidth="1"/>
    <col min="5133" max="5133" width="4.7109375" style="135" customWidth="1"/>
    <col min="5134" max="5134" width="2.42578125" style="135" customWidth="1"/>
    <col min="5135" max="5135" width="2.85546875" style="135" customWidth="1"/>
    <col min="5136" max="5136" width="1.42578125" style="135" customWidth="1"/>
    <col min="5137" max="5366" width="9.140625" style="135"/>
    <col min="5367" max="5367" width="0" style="135" hidden="1" customWidth="1"/>
    <col min="5368" max="5368" width="2.85546875" style="135" customWidth="1"/>
    <col min="5369" max="5369" width="4.42578125" style="135" customWidth="1"/>
    <col min="5370" max="5370" width="1.42578125" style="135" customWidth="1"/>
    <col min="5371" max="5371" width="1.85546875" style="135" customWidth="1"/>
    <col min="5372" max="5372" width="10" style="135" customWidth="1"/>
    <col min="5373" max="5373" width="5.7109375" style="135" customWidth="1"/>
    <col min="5374" max="5374" width="2.85546875" style="135" customWidth="1"/>
    <col min="5375" max="5375" width="1.42578125" style="135" customWidth="1"/>
    <col min="5376" max="5376" width="11.7109375" style="135" customWidth="1"/>
    <col min="5377" max="5377" width="1.42578125" style="135" customWidth="1"/>
    <col min="5378" max="5378" width="7.85546875" style="135" customWidth="1"/>
    <col min="5379" max="5383" width="1.42578125" style="135" customWidth="1"/>
    <col min="5384" max="5385" width="4.42578125" style="135" customWidth="1"/>
    <col min="5386" max="5386" width="1.42578125" style="135" customWidth="1"/>
    <col min="5387" max="5387" width="10.28515625" style="135" customWidth="1"/>
    <col min="5388" max="5388" width="8.42578125" style="135" customWidth="1"/>
    <col min="5389" max="5389" width="4.7109375" style="135" customWidth="1"/>
    <col min="5390" max="5390" width="2.42578125" style="135" customWidth="1"/>
    <col min="5391" max="5391" width="2.85546875" style="135" customWidth="1"/>
    <col min="5392" max="5392" width="1.42578125" style="135" customWidth="1"/>
    <col min="5393" max="5622" width="9.140625" style="135"/>
    <col min="5623" max="5623" width="0" style="135" hidden="1" customWidth="1"/>
    <col min="5624" max="5624" width="2.85546875" style="135" customWidth="1"/>
    <col min="5625" max="5625" width="4.42578125" style="135" customWidth="1"/>
    <col min="5626" max="5626" width="1.42578125" style="135" customWidth="1"/>
    <col min="5627" max="5627" width="1.85546875" style="135" customWidth="1"/>
    <col min="5628" max="5628" width="10" style="135" customWidth="1"/>
    <col min="5629" max="5629" width="5.7109375" style="135" customWidth="1"/>
    <col min="5630" max="5630" width="2.85546875" style="135" customWidth="1"/>
    <col min="5631" max="5631" width="1.42578125" style="135" customWidth="1"/>
    <col min="5632" max="5632" width="11.7109375" style="135" customWidth="1"/>
    <col min="5633" max="5633" width="1.42578125" style="135" customWidth="1"/>
    <col min="5634" max="5634" width="7.85546875" style="135" customWidth="1"/>
    <col min="5635" max="5639" width="1.42578125" style="135" customWidth="1"/>
    <col min="5640" max="5641" width="4.42578125" style="135" customWidth="1"/>
    <col min="5642" max="5642" width="1.42578125" style="135" customWidth="1"/>
    <col min="5643" max="5643" width="10.28515625" style="135" customWidth="1"/>
    <col min="5644" max="5644" width="8.42578125" style="135" customWidth="1"/>
    <col min="5645" max="5645" width="4.7109375" style="135" customWidth="1"/>
    <col min="5646" max="5646" width="2.42578125" style="135" customWidth="1"/>
    <col min="5647" max="5647" width="2.85546875" style="135" customWidth="1"/>
    <col min="5648" max="5648" width="1.42578125" style="135" customWidth="1"/>
    <col min="5649" max="5878" width="9.140625" style="135"/>
    <col min="5879" max="5879" width="0" style="135" hidden="1" customWidth="1"/>
    <col min="5880" max="5880" width="2.85546875" style="135" customWidth="1"/>
    <col min="5881" max="5881" width="4.42578125" style="135" customWidth="1"/>
    <col min="5882" max="5882" width="1.42578125" style="135" customWidth="1"/>
    <col min="5883" max="5883" width="1.85546875" style="135" customWidth="1"/>
    <col min="5884" max="5884" width="10" style="135" customWidth="1"/>
    <col min="5885" max="5885" width="5.7109375" style="135" customWidth="1"/>
    <col min="5886" max="5886" width="2.85546875" style="135" customWidth="1"/>
    <col min="5887" max="5887" width="1.42578125" style="135" customWidth="1"/>
    <col min="5888" max="5888" width="11.7109375" style="135" customWidth="1"/>
    <col min="5889" max="5889" width="1.42578125" style="135" customWidth="1"/>
    <col min="5890" max="5890" width="7.85546875" style="135" customWidth="1"/>
    <col min="5891" max="5895" width="1.42578125" style="135" customWidth="1"/>
    <col min="5896" max="5897" width="4.42578125" style="135" customWidth="1"/>
    <col min="5898" max="5898" width="1.42578125" style="135" customWidth="1"/>
    <col min="5899" max="5899" width="10.28515625" style="135" customWidth="1"/>
    <col min="5900" max="5900" width="8.42578125" style="135" customWidth="1"/>
    <col min="5901" max="5901" width="4.7109375" style="135" customWidth="1"/>
    <col min="5902" max="5902" width="2.42578125" style="135" customWidth="1"/>
    <col min="5903" max="5903" width="2.85546875" style="135" customWidth="1"/>
    <col min="5904" max="5904" width="1.42578125" style="135" customWidth="1"/>
    <col min="5905" max="6134" width="9.140625" style="135"/>
    <col min="6135" max="6135" width="0" style="135" hidden="1" customWidth="1"/>
    <col min="6136" max="6136" width="2.85546875" style="135" customWidth="1"/>
    <col min="6137" max="6137" width="4.42578125" style="135" customWidth="1"/>
    <col min="6138" max="6138" width="1.42578125" style="135" customWidth="1"/>
    <col min="6139" max="6139" width="1.85546875" style="135" customWidth="1"/>
    <col min="6140" max="6140" width="10" style="135" customWidth="1"/>
    <col min="6141" max="6141" width="5.7109375" style="135" customWidth="1"/>
    <col min="6142" max="6142" width="2.85546875" style="135" customWidth="1"/>
    <col min="6143" max="6143" width="1.42578125" style="135" customWidth="1"/>
    <col min="6144" max="6144" width="11.7109375" style="135" customWidth="1"/>
    <col min="6145" max="6145" width="1.42578125" style="135" customWidth="1"/>
    <col min="6146" max="6146" width="7.85546875" style="135" customWidth="1"/>
    <col min="6147" max="6151" width="1.42578125" style="135" customWidth="1"/>
    <col min="6152" max="6153" width="4.42578125" style="135" customWidth="1"/>
    <col min="6154" max="6154" width="1.42578125" style="135" customWidth="1"/>
    <col min="6155" max="6155" width="10.28515625" style="135" customWidth="1"/>
    <col min="6156" max="6156" width="8.42578125" style="135" customWidth="1"/>
    <col min="6157" max="6157" width="4.7109375" style="135" customWidth="1"/>
    <col min="6158" max="6158" width="2.42578125" style="135" customWidth="1"/>
    <col min="6159" max="6159" width="2.85546875" style="135" customWidth="1"/>
    <col min="6160" max="6160" width="1.42578125" style="135" customWidth="1"/>
    <col min="6161" max="6390" width="9.140625" style="135"/>
    <col min="6391" max="6391" width="0" style="135" hidden="1" customWidth="1"/>
    <col min="6392" max="6392" width="2.85546875" style="135" customWidth="1"/>
    <col min="6393" max="6393" width="4.42578125" style="135" customWidth="1"/>
    <col min="6394" max="6394" width="1.42578125" style="135" customWidth="1"/>
    <col min="6395" max="6395" width="1.85546875" style="135" customWidth="1"/>
    <col min="6396" max="6396" width="10" style="135" customWidth="1"/>
    <col min="6397" max="6397" width="5.7109375" style="135" customWidth="1"/>
    <col min="6398" max="6398" width="2.85546875" style="135" customWidth="1"/>
    <col min="6399" max="6399" width="1.42578125" style="135" customWidth="1"/>
    <col min="6400" max="6400" width="11.7109375" style="135" customWidth="1"/>
    <col min="6401" max="6401" width="1.42578125" style="135" customWidth="1"/>
    <col min="6402" max="6402" width="7.85546875" style="135" customWidth="1"/>
    <col min="6403" max="6407" width="1.42578125" style="135" customWidth="1"/>
    <col min="6408" max="6409" width="4.42578125" style="135" customWidth="1"/>
    <col min="6410" max="6410" width="1.42578125" style="135" customWidth="1"/>
    <col min="6411" max="6411" width="10.28515625" style="135" customWidth="1"/>
    <col min="6412" max="6412" width="8.42578125" style="135" customWidth="1"/>
    <col min="6413" max="6413" width="4.7109375" style="135" customWidth="1"/>
    <col min="6414" max="6414" width="2.42578125" style="135" customWidth="1"/>
    <col min="6415" max="6415" width="2.85546875" style="135" customWidth="1"/>
    <col min="6416" max="6416" width="1.42578125" style="135" customWidth="1"/>
    <col min="6417" max="6646" width="9.140625" style="135"/>
    <col min="6647" max="6647" width="0" style="135" hidden="1" customWidth="1"/>
    <col min="6648" max="6648" width="2.85546875" style="135" customWidth="1"/>
    <col min="6649" max="6649" width="4.42578125" style="135" customWidth="1"/>
    <col min="6650" max="6650" width="1.42578125" style="135" customWidth="1"/>
    <col min="6651" max="6651" width="1.85546875" style="135" customWidth="1"/>
    <col min="6652" max="6652" width="10" style="135" customWidth="1"/>
    <col min="6653" max="6653" width="5.7109375" style="135" customWidth="1"/>
    <col min="6654" max="6654" width="2.85546875" style="135" customWidth="1"/>
    <col min="6655" max="6655" width="1.42578125" style="135" customWidth="1"/>
    <col min="6656" max="6656" width="11.7109375" style="135" customWidth="1"/>
    <col min="6657" max="6657" width="1.42578125" style="135" customWidth="1"/>
    <col min="6658" max="6658" width="7.85546875" style="135" customWidth="1"/>
    <col min="6659" max="6663" width="1.42578125" style="135" customWidth="1"/>
    <col min="6664" max="6665" width="4.42578125" style="135" customWidth="1"/>
    <col min="6666" max="6666" width="1.42578125" style="135" customWidth="1"/>
    <col min="6667" max="6667" width="10.28515625" style="135" customWidth="1"/>
    <col min="6668" max="6668" width="8.42578125" style="135" customWidth="1"/>
    <col min="6669" max="6669" width="4.7109375" style="135" customWidth="1"/>
    <col min="6670" max="6670" width="2.42578125" style="135" customWidth="1"/>
    <col min="6671" max="6671" width="2.85546875" style="135" customWidth="1"/>
    <col min="6672" max="6672" width="1.42578125" style="135" customWidth="1"/>
    <col min="6673" max="6902" width="9.140625" style="135"/>
    <col min="6903" max="6903" width="0" style="135" hidden="1" customWidth="1"/>
    <col min="6904" max="6904" width="2.85546875" style="135" customWidth="1"/>
    <col min="6905" max="6905" width="4.42578125" style="135" customWidth="1"/>
    <col min="6906" max="6906" width="1.42578125" style="135" customWidth="1"/>
    <col min="6907" max="6907" width="1.85546875" style="135" customWidth="1"/>
    <col min="6908" max="6908" width="10" style="135" customWidth="1"/>
    <col min="6909" max="6909" width="5.7109375" style="135" customWidth="1"/>
    <col min="6910" max="6910" width="2.85546875" style="135" customWidth="1"/>
    <col min="6911" max="6911" width="1.42578125" style="135" customWidth="1"/>
    <col min="6912" max="6912" width="11.7109375" style="135" customWidth="1"/>
    <col min="6913" max="6913" width="1.42578125" style="135" customWidth="1"/>
    <col min="6914" max="6914" width="7.85546875" style="135" customWidth="1"/>
    <col min="6915" max="6919" width="1.42578125" style="135" customWidth="1"/>
    <col min="6920" max="6921" width="4.42578125" style="135" customWidth="1"/>
    <col min="6922" max="6922" width="1.42578125" style="135" customWidth="1"/>
    <col min="6923" max="6923" width="10.28515625" style="135" customWidth="1"/>
    <col min="6924" max="6924" width="8.42578125" style="135" customWidth="1"/>
    <col min="6925" max="6925" width="4.7109375" style="135" customWidth="1"/>
    <col min="6926" max="6926" width="2.42578125" style="135" customWidth="1"/>
    <col min="6927" max="6927" width="2.85546875" style="135" customWidth="1"/>
    <col min="6928" max="6928" width="1.42578125" style="135" customWidth="1"/>
    <col min="6929" max="7158" width="9.140625" style="135"/>
    <col min="7159" max="7159" width="0" style="135" hidden="1" customWidth="1"/>
    <col min="7160" max="7160" width="2.85546875" style="135" customWidth="1"/>
    <col min="7161" max="7161" width="4.42578125" style="135" customWidth="1"/>
    <col min="7162" max="7162" width="1.42578125" style="135" customWidth="1"/>
    <col min="7163" max="7163" width="1.85546875" style="135" customWidth="1"/>
    <col min="7164" max="7164" width="10" style="135" customWidth="1"/>
    <col min="7165" max="7165" width="5.7109375" style="135" customWidth="1"/>
    <col min="7166" max="7166" width="2.85546875" style="135" customWidth="1"/>
    <col min="7167" max="7167" width="1.42578125" style="135" customWidth="1"/>
    <col min="7168" max="7168" width="11.7109375" style="135" customWidth="1"/>
    <col min="7169" max="7169" width="1.42578125" style="135" customWidth="1"/>
    <col min="7170" max="7170" width="7.85546875" style="135" customWidth="1"/>
    <col min="7171" max="7175" width="1.42578125" style="135" customWidth="1"/>
    <col min="7176" max="7177" width="4.42578125" style="135" customWidth="1"/>
    <col min="7178" max="7178" width="1.42578125" style="135" customWidth="1"/>
    <col min="7179" max="7179" width="10.28515625" style="135" customWidth="1"/>
    <col min="7180" max="7180" width="8.42578125" style="135" customWidth="1"/>
    <col min="7181" max="7181" width="4.7109375" style="135" customWidth="1"/>
    <col min="7182" max="7182" width="2.42578125" style="135" customWidth="1"/>
    <col min="7183" max="7183" width="2.85546875" style="135" customWidth="1"/>
    <col min="7184" max="7184" width="1.42578125" style="135" customWidth="1"/>
    <col min="7185" max="7414" width="9.140625" style="135"/>
    <col min="7415" max="7415" width="0" style="135" hidden="1" customWidth="1"/>
    <col min="7416" max="7416" width="2.85546875" style="135" customWidth="1"/>
    <col min="7417" max="7417" width="4.42578125" style="135" customWidth="1"/>
    <col min="7418" max="7418" width="1.42578125" style="135" customWidth="1"/>
    <col min="7419" max="7419" width="1.85546875" style="135" customWidth="1"/>
    <col min="7420" max="7420" width="10" style="135" customWidth="1"/>
    <col min="7421" max="7421" width="5.7109375" style="135" customWidth="1"/>
    <col min="7422" max="7422" width="2.85546875" style="135" customWidth="1"/>
    <col min="7423" max="7423" width="1.42578125" style="135" customWidth="1"/>
    <col min="7424" max="7424" width="11.7109375" style="135" customWidth="1"/>
    <col min="7425" max="7425" width="1.42578125" style="135" customWidth="1"/>
    <col min="7426" max="7426" width="7.85546875" style="135" customWidth="1"/>
    <col min="7427" max="7431" width="1.42578125" style="135" customWidth="1"/>
    <col min="7432" max="7433" width="4.42578125" style="135" customWidth="1"/>
    <col min="7434" max="7434" width="1.42578125" style="135" customWidth="1"/>
    <col min="7435" max="7435" width="10.28515625" style="135" customWidth="1"/>
    <col min="7436" max="7436" width="8.42578125" style="135" customWidth="1"/>
    <col min="7437" max="7437" width="4.7109375" style="135" customWidth="1"/>
    <col min="7438" max="7438" width="2.42578125" style="135" customWidth="1"/>
    <col min="7439" max="7439" width="2.85546875" style="135" customWidth="1"/>
    <col min="7440" max="7440" width="1.42578125" style="135" customWidth="1"/>
    <col min="7441" max="7670" width="9.140625" style="135"/>
    <col min="7671" max="7671" width="0" style="135" hidden="1" customWidth="1"/>
    <col min="7672" max="7672" width="2.85546875" style="135" customWidth="1"/>
    <col min="7673" max="7673" width="4.42578125" style="135" customWidth="1"/>
    <col min="7674" max="7674" width="1.42578125" style="135" customWidth="1"/>
    <col min="7675" max="7675" width="1.85546875" style="135" customWidth="1"/>
    <col min="7676" max="7676" width="10" style="135" customWidth="1"/>
    <col min="7677" max="7677" width="5.7109375" style="135" customWidth="1"/>
    <col min="7678" max="7678" width="2.85546875" style="135" customWidth="1"/>
    <col min="7679" max="7679" width="1.42578125" style="135" customWidth="1"/>
    <col min="7680" max="7680" width="11.7109375" style="135" customWidth="1"/>
    <col min="7681" max="7681" width="1.42578125" style="135" customWidth="1"/>
    <col min="7682" max="7682" width="7.85546875" style="135" customWidth="1"/>
    <col min="7683" max="7687" width="1.42578125" style="135" customWidth="1"/>
    <col min="7688" max="7689" width="4.42578125" style="135" customWidth="1"/>
    <col min="7690" max="7690" width="1.42578125" style="135" customWidth="1"/>
    <col min="7691" max="7691" width="10.28515625" style="135" customWidth="1"/>
    <col min="7692" max="7692" width="8.42578125" style="135" customWidth="1"/>
    <col min="7693" max="7693" width="4.7109375" style="135" customWidth="1"/>
    <col min="7694" max="7694" width="2.42578125" style="135" customWidth="1"/>
    <col min="7695" max="7695" width="2.85546875" style="135" customWidth="1"/>
    <col min="7696" max="7696" width="1.42578125" style="135" customWidth="1"/>
    <col min="7697" max="7926" width="9.140625" style="135"/>
    <col min="7927" max="7927" width="0" style="135" hidden="1" customWidth="1"/>
    <col min="7928" max="7928" width="2.85546875" style="135" customWidth="1"/>
    <col min="7929" max="7929" width="4.42578125" style="135" customWidth="1"/>
    <col min="7930" max="7930" width="1.42578125" style="135" customWidth="1"/>
    <col min="7931" max="7931" width="1.85546875" style="135" customWidth="1"/>
    <col min="7932" max="7932" width="10" style="135" customWidth="1"/>
    <col min="7933" max="7933" width="5.7109375" style="135" customWidth="1"/>
    <col min="7934" max="7934" width="2.85546875" style="135" customWidth="1"/>
    <col min="7935" max="7935" width="1.42578125" style="135" customWidth="1"/>
    <col min="7936" max="7936" width="11.7109375" style="135" customWidth="1"/>
    <col min="7937" max="7937" width="1.42578125" style="135" customWidth="1"/>
    <col min="7938" max="7938" width="7.85546875" style="135" customWidth="1"/>
    <col min="7939" max="7943" width="1.42578125" style="135" customWidth="1"/>
    <col min="7944" max="7945" width="4.42578125" style="135" customWidth="1"/>
    <col min="7946" max="7946" width="1.42578125" style="135" customWidth="1"/>
    <col min="7947" max="7947" width="10.28515625" style="135" customWidth="1"/>
    <col min="7948" max="7948" width="8.42578125" style="135" customWidth="1"/>
    <col min="7949" max="7949" width="4.7109375" style="135" customWidth="1"/>
    <col min="7950" max="7950" width="2.42578125" style="135" customWidth="1"/>
    <col min="7951" max="7951" width="2.85546875" style="135" customWidth="1"/>
    <col min="7952" max="7952" width="1.42578125" style="135" customWidth="1"/>
    <col min="7953" max="8182" width="9.140625" style="135"/>
    <col min="8183" max="8183" width="0" style="135" hidden="1" customWidth="1"/>
    <col min="8184" max="8184" width="2.85546875" style="135" customWidth="1"/>
    <col min="8185" max="8185" width="4.42578125" style="135" customWidth="1"/>
    <col min="8186" max="8186" width="1.42578125" style="135" customWidth="1"/>
    <col min="8187" max="8187" width="1.85546875" style="135" customWidth="1"/>
    <col min="8188" max="8188" width="10" style="135" customWidth="1"/>
    <col min="8189" max="8189" width="5.7109375" style="135" customWidth="1"/>
    <col min="8190" max="8190" width="2.85546875" style="135" customWidth="1"/>
    <col min="8191" max="8191" width="1.42578125" style="135" customWidth="1"/>
    <col min="8192" max="8192" width="11.7109375" style="135" customWidth="1"/>
    <col min="8193" max="8193" width="1.42578125" style="135" customWidth="1"/>
    <col min="8194" max="8194" width="7.85546875" style="135" customWidth="1"/>
    <col min="8195" max="8199" width="1.42578125" style="135" customWidth="1"/>
    <col min="8200" max="8201" width="4.42578125" style="135" customWidth="1"/>
    <col min="8202" max="8202" width="1.42578125" style="135" customWidth="1"/>
    <col min="8203" max="8203" width="10.28515625" style="135" customWidth="1"/>
    <col min="8204" max="8204" width="8.42578125" style="135" customWidth="1"/>
    <col min="8205" max="8205" width="4.7109375" style="135" customWidth="1"/>
    <col min="8206" max="8206" width="2.42578125" style="135" customWidth="1"/>
    <col min="8207" max="8207" width="2.85546875" style="135" customWidth="1"/>
    <col min="8208" max="8208" width="1.42578125" style="135" customWidth="1"/>
    <col min="8209" max="8438" width="9.140625" style="135"/>
    <col min="8439" max="8439" width="0" style="135" hidden="1" customWidth="1"/>
    <col min="8440" max="8440" width="2.85546875" style="135" customWidth="1"/>
    <col min="8441" max="8441" width="4.42578125" style="135" customWidth="1"/>
    <col min="8442" max="8442" width="1.42578125" style="135" customWidth="1"/>
    <col min="8443" max="8443" width="1.85546875" style="135" customWidth="1"/>
    <col min="8444" max="8444" width="10" style="135" customWidth="1"/>
    <col min="8445" max="8445" width="5.7109375" style="135" customWidth="1"/>
    <col min="8446" max="8446" width="2.85546875" style="135" customWidth="1"/>
    <col min="8447" max="8447" width="1.42578125" style="135" customWidth="1"/>
    <col min="8448" max="8448" width="11.7109375" style="135" customWidth="1"/>
    <col min="8449" max="8449" width="1.42578125" style="135" customWidth="1"/>
    <col min="8450" max="8450" width="7.85546875" style="135" customWidth="1"/>
    <col min="8451" max="8455" width="1.42578125" style="135" customWidth="1"/>
    <col min="8456" max="8457" width="4.42578125" style="135" customWidth="1"/>
    <col min="8458" max="8458" width="1.42578125" style="135" customWidth="1"/>
    <col min="8459" max="8459" width="10.28515625" style="135" customWidth="1"/>
    <col min="8460" max="8460" width="8.42578125" style="135" customWidth="1"/>
    <col min="8461" max="8461" width="4.7109375" style="135" customWidth="1"/>
    <col min="8462" max="8462" width="2.42578125" style="135" customWidth="1"/>
    <col min="8463" max="8463" width="2.85546875" style="135" customWidth="1"/>
    <col min="8464" max="8464" width="1.42578125" style="135" customWidth="1"/>
    <col min="8465" max="8694" width="9.140625" style="135"/>
    <col min="8695" max="8695" width="0" style="135" hidden="1" customWidth="1"/>
    <col min="8696" max="8696" width="2.85546875" style="135" customWidth="1"/>
    <col min="8697" max="8697" width="4.42578125" style="135" customWidth="1"/>
    <col min="8698" max="8698" width="1.42578125" style="135" customWidth="1"/>
    <col min="8699" max="8699" width="1.85546875" style="135" customWidth="1"/>
    <col min="8700" max="8700" width="10" style="135" customWidth="1"/>
    <col min="8701" max="8701" width="5.7109375" style="135" customWidth="1"/>
    <col min="8702" max="8702" width="2.85546875" style="135" customWidth="1"/>
    <col min="8703" max="8703" width="1.42578125" style="135" customWidth="1"/>
    <col min="8704" max="8704" width="11.7109375" style="135" customWidth="1"/>
    <col min="8705" max="8705" width="1.42578125" style="135" customWidth="1"/>
    <col min="8706" max="8706" width="7.85546875" style="135" customWidth="1"/>
    <col min="8707" max="8711" width="1.42578125" style="135" customWidth="1"/>
    <col min="8712" max="8713" width="4.42578125" style="135" customWidth="1"/>
    <col min="8714" max="8714" width="1.42578125" style="135" customWidth="1"/>
    <col min="8715" max="8715" width="10.28515625" style="135" customWidth="1"/>
    <col min="8716" max="8716" width="8.42578125" style="135" customWidth="1"/>
    <col min="8717" max="8717" width="4.7109375" style="135" customWidth="1"/>
    <col min="8718" max="8718" width="2.42578125" style="135" customWidth="1"/>
    <col min="8719" max="8719" width="2.85546875" style="135" customWidth="1"/>
    <col min="8720" max="8720" width="1.42578125" style="135" customWidth="1"/>
    <col min="8721" max="8950" width="9.140625" style="135"/>
    <col min="8951" max="8951" width="0" style="135" hidden="1" customWidth="1"/>
    <col min="8952" max="8952" width="2.85546875" style="135" customWidth="1"/>
    <col min="8953" max="8953" width="4.42578125" style="135" customWidth="1"/>
    <col min="8954" max="8954" width="1.42578125" style="135" customWidth="1"/>
    <col min="8955" max="8955" width="1.85546875" style="135" customWidth="1"/>
    <col min="8956" max="8956" width="10" style="135" customWidth="1"/>
    <col min="8957" max="8957" width="5.7109375" style="135" customWidth="1"/>
    <col min="8958" max="8958" width="2.85546875" style="135" customWidth="1"/>
    <col min="8959" max="8959" width="1.42578125" style="135" customWidth="1"/>
    <col min="8960" max="8960" width="11.7109375" style="135" customWidth="1"/>
    <col min="8961" max="8961" width="1.42578125" style="135" customWidth="1"/>
    <col min="8962" max="8962" width="7.85546875" style="135" customWidth="1"/>
    <col min="8963" max="8967" width="1.42578125" style="135" customWidth="1"/>
    <col min="8968" max="8969" width="4.42578125" style="135" customWidth="1"/>
    <col min="8970" max="8970" width="1.42578125" style="135" customWidth="1"/>
    <col min="8971" max="8971" width="10.28515625" style="135" customWidth="1"/>
    <col min="8972" max="8972" width="8.42578125" style="135" customWidth="1"/>
    <col min="8973" max="8973" width="4.7109375" style="135" customWidth="1"/>
    <col min="8974" max="8974" width="2.42578125" style="135" customWidth="1"/>
    <col min="8975" max="8975" width="2.85546875" style="135" customWidth="1"/>
    <col min="8976" max="8976" width="1.42578125" style="135" customWidth="1"/>
    <col min="8977" max="9206" width="9.140625" style="135"/>
    <col min="9207" max="9207" width="0" style="135" hidden="1" customWidth="1"/>
    <col min="9208" max="9208" width="2.85546875" style="135" customWidth="1"/>
    <col min="9209" max="9209" width="4.42578125" style="135" customWidth="1"/>
    <col min="9210" max="9210" width="1.42578125" style="135" customWidth="1"/>
    <col min="9211" max="9211" width="1.85546875" style="135" customWidth="1"/>
    <col min="9212" max="9212" width="10" style="135" customWidth="1"/>
    <col min="9213" max="9213" width="5.7109375" style="135" customWidth="1"/>
    <col min="9214" max="9214" width="2.85546875" style="135" customWidth="1"/>
    <col min="9215" max="9215" width="1.42578125" style="135" customWidth="1"/>
    <col min="9216" max="9216" width="11.7109375" style="135" customWidth="1"/>
    <col min="9217" max="9217" width="1.42578125" style="135" customWidth="1"/>
    <col min="9218" max="9218" width="7.85546875" style="135" customWidth="1"/>
    <col min="9219" max="9223" width="1.42578125" style="135" customWidth="1"/>
    <col min="9224" max="9225" width="4.42578125" style="135" customWidth="1"/>
    <col min="9226" max="9226" width="1.42578125" style="135" customWidth="1"/>
    <col min="9227" max="9227" width="10.28515625" style="135" customWidth="1"/>
    <col min="9228" max="9228" width="8.42578125" style="135" customWidth="1"/>
    <col min="9229" max="9229" width="4.7109375" style="135" customWidth="1"/>
    <col min="9230" max="9230" width="2.42578125" style="135" customWidth="1"/>
    <col min="9231" max="9231" width="2.85546875" style="135" customWidth="1"/>
    <col min="9232" max="9232" width="1.42578125" style="135" customWidth="1"/>
    <col min="9233" max="9462" width="9.140625" style="135"/>
    <col min="9463" max="9463" width="0" style="135" hidden="1" customWidth="1"/>
    <col min="9464" max="9464" width="2.85546875" style="135" customWidth="1"/>
    <col min="9465" max="9465" width="4.42578125" style="135" customWidth="1"/>
    <col min="9466" max="9466" width="1.42578125" style="135" customWidth="1"/>
    <col min="9467" max="9467" width="1.85546875" style="135" customWidth="1"/>
    <col min="9468" max="9468" width="10" style="135" customWidth="1"/>
    <col min="9469" max="9469" width="5.7109375" style="135" customWidth="1"/>
    <col min="9470" max="9470" width="2.85546875" style="135" customWidth="1"/>
    <col min="9471" max="9471" width="1.42578125" style="135" customWidth="1"/>
    <col min="9472" max="9472" width="11.7109375" style="135" customWidth="1"/>
    <col min="9473" max="9473" width="1.42578125" style="135" customWidth="1"/>
    <col min="9474" max="9474" width="7.85546875" style="135" customWidth="1"/>
    <col min="9475" max="9479" width="1.42578125" style="135" customWidth="1"/>
    <col min="9480" max="9481" width="4.42578125" style="135" customWidth="1"/>
    <col min="9482" max="9482" width="1.42578125" style="135" customWidth="1"/>
    <col min="9483" max="9483" width="10.28515625" style="135" customWidth="1"/>
    <col min="9484" max="9484" width="8.42578125" style="135" customWidth="1"/>
    <col min="9485" max="9485" width="4.7109375" style="135" customWidth="1"/>
    <col min="9486" max="9486" width="2.42578125" style="135" customWidth="1"/>
    <col min="9487" max="9487" width="2.85546875" style="135" customWidth="1"/>
    <col min="9488" max="9488" width="1.42578125" style="135" customWidth="1"/>
    <col min="9489" max="9718" width="9.140625" style="135"/>
    <col min="9719" max="9719" width="0" style="135" hidden="1" customWidth="1"/>
    <col min="9720" max="9720" width="2.85546875" style="135" customWidth="1"/>
    <col min="9721" max="9721" width="4.42578125" style="135" customWidth="1"/>
    <col min="9722" max="9722" width="1.42578125" style="135" customWidth="1"/>
    <col min="9723" max="9723" width="1.85546875" style="135" customWidth="1"/>
    <col min="9724" max="9724" width="10" style="135" customWidth="1"/>
    <col min="9725" max="9725" width="5.7109375" style="135" customWidth="1"/>
    <col min="9726" max="9726" width="2.85546875" style="135" customWidth="1"/>
    <col min="9727" max="9727" width="1.42578125" style="135" customWidth="1"/>
    <col min="9728" max="9728" width="11.7109375" style="135" customWidth="1"/>
    <col min="9729" max="9729" width="1.42578125" style="135" customWidth="1"/>
    <col min="9730" max="9730" width="7.85546875" style="135" customWidth="1"/>
    <col min="9731" max="9735" width="1.42578125" style="135" customWidth="1"/>
    <col min="9736" max="9737" width="4.42578125" style="135" customWidth="1"/>
    <col min="9738" max="9738" width="1.42578125" style="135" customWidth="1"/>
    <col min="9739" max="9739" width="10.28515625" style="135" customWidth="1"/>
    <col min="9740" max="9740" width="8.42578125" style="135" customWidth="1"/>
    <col min="9741" max="9741" width="4.7109375" style="135" customWidth="1"/>
    <col min="9742" max="9742" width="2.42578125" style="135" customWidth="1"/>
    <col min="9743" max="9743" width="2.85546875" style="135" customWidth="1"/>
    <col min="9744" max="9744" width="1.42578125" style="135" customWidth="1"/>
    <col min="9745" max="9974" width="9.140625" style="135"/>
    <col min="9975" max="9975" width="0" style="135" hidden="1" customWidth="1"/>
    <col min="9976" max="9976" width="2.85546875" style="135" customWidth="1"/>
    <col min="9977" max="9977" width="4.42578125" style="135" customWidth="1"/>
    <col min="9978" max="9978" width="1.42578125" style="135" customWidth="1"/>
    <col min="9979" max="9979" width="1.85546875" style="135" customWidth="1"/>
    <col min="9980" max="9980" width="10" style="135" customWidth="1"/>
    <col min="9981" max="9981" width="5.7109375" style="135" customWidth="1"/>
    <col min="9982" max="9982" width="2.85546875" style="135" customWidth="1"/>
    <col min="9983" max="9983" width="1.42578125" style="135" customWidth="1"/>
    <col min="9984" max="9984" width="11.7109375" style="135" customWidth="1"/>
    <col min="9985" max="9985" width="1.42578125" style="135" customWidth="1"/>
    <col min="9986" max="9986" width="7.85546875" style="135" customWidth="1"/>
    <col min="9987" max="9991" width="1.42578125" style="135" customWidth="1"/>
    <col min="9992" max="9993" width="4.42578125" style="135" customWidth="1"/>
    <col min="9994" max="9994" width="1.42578125" style="135" customWidth="1"/>
    <col min="9995" max="9995" width="10.28515625" style="135" customWidth="1"/>
    <col min="9996" max="9996" width="8.42578125" style="135" customWidth="1"/>
    <col min="9997" max="9997" width="4.7109375" style="135" customWidth="1"/>
    <col min="9998" max="9998" width="2.42578125" style="135" customWidth="1"/>
    <col min="9999" max="9999" width="2.85546875" style="135" customWidth="1"/>
    <col min="10000" max="10000" width="1.42578125" style="135" customWidth="1"/>
    <col min="10001" max="10230" width="9.140625" style="135"/>
    <col min="10231" max="10231" width="0" style="135" hidden="1" customWidth="1"/>
    <col min="10232" max="10232" width="2.85546875" style="135" customWidth="1"/>
    <col min="10233" max="10233" width="4.42578125" style="135" customWidth="1"/>
    <col min="10234" max="10234" width="1.42578125" style="135" customWidth="1"/>
    <col min="10235" max="10235" width="1.85546875" style="135" customWidth="1"/>
    <col min="10236" max="10236" width="10" style="135" customWidth="1"/>
    <col min="10237" max="10237" width="5.7109375" style="135" customWidth="1"/>
    <col min="10238" max="10238" width="2.85546875" style="135" customWidth="1"/>
    <col min="10239" max="10239" width="1.42578125" style="135" customWidth="1"/>
    <col min="10240" max="10240" width="11.7109375" style="135" customWidth="1"/>
    <col min="10241" max="10241" width="1.42578125" style="135" customWidth="1"/>
    <col min="10242" max="10242" width="7.85546875" style="135" customWidth="1"/>
    <col min="10243" max="10247" width="1.42578125" style="135" customWidth="1"/>
    <col min="10248" max="10249" width="4.42578125" style="135" customWidth="1"/>
    <col min="10250" max="10250" width="1.42578125" style="135" customWidth="1"/>
    <col min="10251" max="10251" width="10.28515625" style="135" customWidth="1"/>
    <col min="10252" max="10252" width="8.42578125" style="135" customWidth="1"/>
    <col min="10253" max="10253" width="4.7109375" style="135" customWidth="1"/>
    <col min="10254" max="10254" width="2.42578125" style="135" customWidth="1"/>
    <col min="10255" max="10255" width="2.85546875" style="135" customWidth="1"/>
    <col min="10256" max="10256" width="1.42578125" style="135" customWidth="1"/>
    <col min="10257" max="10486" width="9.140625" style="135"/>
    <col min="10487" max="10487" width="0" style="135" hidden="1" customWidth="1"/>
    <col min="10488" max="10488" width="2.85546875" style="135" customWidth="1"/>
    <col min="10489" max="10489" width="4.42578125" style="135" customWidth="1"/>
    <col min="10490" max="10490" width="1.42578125" style="135" customWidth="1"/>
    <col min="10491" max="10491" width="1.85546875" style="135" customWidth="1"/>
    <col min="10492" max="10492" width="10" style="135" customWidth="1"/>
    <col min="10493" max="10493" width="5.7109375" style="135" customWidth="1"/>
    <col min="10494" max="10494" width="2.85546875" style="135" customWidth="1"/>
    <col min="10495" max="10495" width="1.42578125" style="135" customWidth="1"/>
    <col min="10496" max="10496" width="11.7109375" style="135" customWidth="1"/>
    <col min="10497" max="10497" width="1.42578125" style="135" customWidth="1"/>
    <col min="10498" max="10498" width="7.85546875" style="135" customWidth="1"/>
    <col min="10499" max="10503" width="1.42578125" style="135" customWidth="1"/>
    <col min="10504" max="10505" width="4.42578125" style="135" customWidth="1"/>
    <col min="10506" max="10506" width="1.42578125" style="135" customWidth="1"/>
    <col min="10507" max="10507" width="10.28515625" style="135" customWidth="1"/>
    <col min="10508" max="10508" width="8.42578125" style="135" customWidth="1"/>
    <col min="10509" max="10509" width="4.7109375" style="135" customWidth="1"/>
    <col min="10510" max="10510" width="2.42578125" style="135" customWidth="1"/>
    <col min="10511" max="10511" width="2.85546875" style="135" customWidth="1"/>
    <col min="10512" max="10512" width="1.42578125" style="135" customWidth="1"/>
    <col min="10513" max="10742" width="9.140625" style="135"/>
    <col min="10743" max="10743" width="0" style="135" hidden="1" customWidth="1"/>
    <col min="10744" max="10744" width="2.85546875" style="135" customWidth="1"/>
    <col min="10745" max="10745" width="4.42578125" style="135" customWidth="1"/>
    <col min="10746" max="10746" width="1.42578125" style="135" customWidth="1"/>
    <col min="10747" max="10747" width="1.85546875" style="135" customWidth="1"/>
    <col min="10748" max="10748" width="10" style="135" customWidth="1"/>
    <col min="10749" max="10749" width="5.7109375" style="135" customWidth="1"/>
    <col min="10750" max="10750" width="2.85546875" style="135" customWidth="1"/>
    <col min="10751" max="10751" width="1.42578125" style="135" customWidth="1"/>
    <col min="10752" max="10752" width="11.7109375" style="135" customWidth="1"/>
    <col min="10753" max="10753" width="1.42578125" style="135" customWidth="1"/>
    <col min="10754" max="10754" width="7.85546875" style="135" customWidth="1"/>
    <col min="10755" max="10759" width="1.42578125" style="135" customWidth="1"/>
    <col min="10760" max="10761" width="4.42578125" style="135" customWidth="1"/>
    <col min="10762" max="10762" width="1.42578125" style="135" customWidth="1"/>
    <col min="10763" max="10763" width="10.28515625" style="135" customWidth="1"/>
    <col min="10764" max="10764" width="8.42578125" style="135" customWidth="1"/>
    <col min="10765" max="10765" width="4.7109375" style="135" customWidth="1"/>
    <col min="10766" max="10766" width="2.42578125" style="135" customWidth="1"/>
    <col min="10767" max="10767" width="2.85546875" style="135" customWidth="1"/>
    <col min="10768" max="10768" width="1.42578125" style="135" customWidth="1"/>
    <col min="10769" max="10998" width="9.140625" style="135"/>
    <col min="10999" max="10999" width="0" style="135" hidden="1" customWidth="1"/>
    <col min="11000" max="11000" width="2.85546875" style="135" customWidth="1"/>
    <col min="11001" max="11001" width="4.42578125" style="135" customWidth="1"/>
    <col min="11002" max="11002" width="1.42578125" style="135" customWidth="1"/>
    <col min="11003" max="11003" width="1.85546875" style="135" customWidth="1"/>
    <col min="11004" max="11004" width="10" style="135" customWidth="1"/>
    <col min="11005" max="11005" width="5.7109375" style="135" customWidth="1"/>
    <col min="11006" max="11006" width="2.85546875" style="135" customWidth="1"/>
    <col min="11007" max="11007" width="1.42578125" style="135" customWidth="1"/>
    <col min="11008" max="11008" width="11.7109375" style="135" customWidth="1"/>
    <col min="11009" max="11009" width="1.42578125" style="135" customWidth="1"/>
    <col min="11010" max="11010" width="7.85546875" style="135" customWidth="1"/>
    <col min="11011" max="11015" width="1.42578125" style="135" customWidth="1"/>
    <col min="11016" max="11017" width="4.42578125" style="135" customWidth="1"/>
    <col min="11018" max="11018" width="1.42578125" style="135" customWidth="1"/>
    <col min="11019" max="11019" width="10.28515625" style="135" customWidth="1"/>
    <col min="11020" max="11020" width="8.42578125" style="135" customWidth="1"/>
    <col min="11021" max="11021" width="4.7109375" style="135" customWidth="1"/>
    <col min="11022" max="11022" width="2.42578125" style="135" customWidth="1"/>
    <col min="11023" max="11023" width="2.85546875" style="135" customWidth="1"/>
    <col min="11024" max="11024" width="1.42578125" style="135" customWidth="1"/>
    <col min="11025" max="11254" width="9.140625" style="135"/>
    <col min="11255" max="11255" width="0" style="135" hidden="1" customWidth="1"/>
    <col min="11256" max="11256" width="2.85546875" style="135" customWidth="1"/>
    <col min="11257" max="11257" width="4.42578125" style="135" customWidth="1"/>
    <col min="11258" max="11258" width="1.42578125" style="135" customWidth="1"/>
    <col min="11259" max="11259" width="1.85546875" style="135" customWidth="1"/>
    <col min="11260" max="11260" width="10" style="135" customWidth="1"/>
    <col min="11261" max="11261" width="5.7109375" style="135" customWidth="1"/>
    <col min="11262" max="11262" width="2.85546875" style="135" customWidth="1"/>
    <col min="11263" max="11263" width="1.42578125" style="135" customWidth="1"/>
    <col min="11264" max="11264" width="11.7109375" style="135" customWidth="1"/>
    <col min="11265" max="11265" width="1.42578125" style="135" customWidth="1"/>
    <col min="11266" max="11266" width="7.85546875" style="135" customWidth="1"/>
    <col min="11267" max="11271" width="1.42578125" style="135" customWidth="1"/>
    <col min="11272" max="11273" width="4.42578125" style="135" customWidth="1"/>
    <col min="11274" max="11274" width="1.42578125" style="135" customWidth="1"/>
    <col min="11275" max="11275" width="10.28515625" style="135" customWidth="1"/>
    <col min="11276" max="11276" width="8.42578125" style="135" customWidth="1"/>
    <col min="11277" max="11277" width="4.7109375" style="135" customWidth="1"/>
    <col min="11278" max="11278" width="2.42578125" style="135" customWidth="1"/>
    <col min="11279" max="11279" width="2.85546875" style="135" customWidth="1"/>
    <col min="11280" max="11280" width="1.42578125" style="135" customWidth="1"/>
    <col min="11281" max="11510" width="9.140625" style="135"/>
    <col min="11511" max="11511" width="0" style="135" hidden="1" customWidth="1"/>
    <col min="11512" max="11512" width="2.85546875" style="135" customWidth="1"/>
    <col min="11513" max="11513" width="4.42578125" style="135" customWidth="1"/>
    <col min="11514" max="11514" width="1.42578125" style="135" customWidth="1"/>
    <col min="11515" max="11515" width="1.85546875" style="135" customWidth="1"/>
    <col min="11516" max="11516" width="10" style="135" customWidth="1"/>
    <col min="11517" max="11517" width="5.7109375" style="135" customWidth="1"/>
    <col min="11518" max="11518" width="2.85546875" style="135" customWidth="1"/>
    <col min="11519" max="11519" width="1.42578125" style="135" customWidth="1"/>
    <col min="11520" max="11520" width="11.7109375" style="135" customWidth="1"/>
    <col min="11521" max="11521" width="1.42578125" style="135" customWidth="1"/>
    <col min="11522" max="11522" width="7.85546875" style="135" customWidth="1"/>
    <col min="11523" max="11527" width="1.42578125" style="135" customWidth="1"/>
    <col min="11528" max="11529" width="4.42578125" style="135" customWidth="1"/>
    <col min="11530" max="11530" width="1.42578125" style="135" customWidth="1"/>
    <col min="11531" max="11531" width="10.28515625" style="135" customWidth="1"/>
    <col min="11532" max="11532" width="8.42578125" style="135" customWidth="1"/>
    <col min="11533" max="11533" width="4.7109375" style="135" customWidth="1"/>
    <col min="11534" max="11534" width="2.42578125" style="135" customWidth="1"/>
    <col min="11535" max="11535" width="2.85546875" style="135" customWidth="1"/>
    <col min="11536" max="11536" width="1.42578125" style="135" customWidth="1"/>
    <col min="11537" max="11766" width="9.140625" style="135"/>
    <col min="11767" max="11767" width="0" style="135" hidden="1" customWidth="1"/>
    <col min="11768" max="11768" width="2.85546875" style="135" customWidth="1"/>
    <col min="11769" max="11769" width="4.42578125" style="135" customWidth="1"/>
    <col min="11770" max="11770" width="1.42578125" style="135" customWidth="1"/>
    <col min="11771" max="11771" width="1.85546875" style="135" customWidth="1"/>
    <col min="11772" max="11772" width="10" style="135" customWidth="1"/>
    <col min="11773" max="11773" width="5.7109375" style="135" customWidth="1"/>
    <col min="11774" max="11774" width="2.85546875" style="135" customWidth="1"/>
    <col min="11775" max="11775" width="1.42578125" style="135" customWidth="1"/>
    <col min="11776" max="11776" width="11.7109375" style="135" customWidth="1"/>
    <col min="11777" max="11777" width="1.42578125" style="135" customWidth="1"/>
    <col min="11778" max="11778" width="7.85546875" style="135" customWidth="1"/>
    <col min="11779" max="11783" width="1.42578125" style="135" customWidth="1"/>
    <col min="11784" max="11785" width="4.42578125" style="135" customWidth="1"/>
    <col min="11786" max="11786" width="1.42578125" style="135" customWidth="1"/>
    <col min="11787" max="11787" width="10.28515625" style="135" customWidth="1"/>
    <col min="11788" max="11788" width="8.42578125" style="135" customWidth="1"/>
    <col min="11789" max="11789" width="4.7109375" style="135" customWidth="1"/>
    <col min="11790" max="11790" width="2.42578125" style="135" customWidth="1"/>
    <col min="11791" max="11791" width="2.85546875" style="135" customWidth="1"/>
    <col min="11792" max="11792" width="1.42578125" style="135" customWidth="1"/>
    <col min="11793" max="12022" width="9.140625" style="135"/>
    <col min="12023" max="12023" width="0" style="135" hidden="1" customWidth="1"/>
    <col min="12024" max="12024" width="2.85546875" style="135" customWidth="1"/>
    <col min="12025" max="12025" width="4.42578125" style="135" customWidth="1"/>
    <col min="12026" max="12026" width="1.42578125" style="135" customWidth="1"/>
    <col min="12027" max="12027" width="1.85546875" style="135" customWidth="1"/>
    <col min="12028" max="12028" width="10" style="135" customWidth="1"/>
    <col min="12029" max="12029" width="5.7109375" style="135" customWidth="1"/>
    <col min="12030" max="12030" width="2.85546875" style="135" customWidth="1"/>
    <col min="12031" max="12031" width="1.42578125" style="135" customWidth="1"/>
    <col min="12032" max="12032" width="11.7109375" style="135" customWidth="1"/>
    <col min="12033" max="12033" width="1.42578125" style="135" customWidth="1"/>
    <col min="12034" max="12034" width="7.85546875" style="135" customWidth="1"/>
    <col min="12035" max="12039" width="1.42578125" style="135" customWidth="1"/>
    <col min="12040" max="12041" width="4.42578125" style="135" customWidth="1"/>
    <col min="12042" max="12042" width="1.42578125" style="135" customWidth="1"/>
    <col min="12043" max="12043" width="10.28515625" style="135" customWidth="1"/>
    <col min="12044" max="12044" width="8.42578125" style="135" customWidth="1"/>
    <col min="12045" max="12045" width="4.7109375" style="135" customWidth="1"/>
    <col min="12046" max="12046" width="2.42578125" style="135" customWidth="1"/>
    <col min="12047" max="12047" width="2.85546875" style="135" customWidth="1"/>
    <col min="12048" max="12048" width="1.42578125" style="135" customWidth="1"/>
    <col min="12049" max="12278" width="9.140625" style="135"/>
    <col min="12279" max="12279" width="0" style="135" hidden="1" customWidth="1"/>
    <col min="12280" max="12280" width="2.85546875" style="135" customWidth="1"/>
    <col min="12281" max="12281" width="4.42578125" style="135" customWidth="1"/>
    <col min="12282" max="12282" width="1.42578125" style="135" customWidth="1"/>
    <col min="12283" max="12283" width="1.85546875" style="135" customWidth="1"/>
    <col min="12284" max="12284" width="10" style="135" customWidth="1"/>
    <col min="12285" max="12285" width="5.7109375" style="135" customWidth="1"/>
    <col min="12286" max="12286" width="2.85546875" style="135" customWidth="1"/>
    <col min="12287" max="12287" width="1.42578125" style="135" customWidth="1"/>
    <col min="12288" max="12288" width="11.7109375" style="135" customWidth="1"/>
    <col min="12289" max="12289" width="1.42578125" style="135" customWidth="1"/>
    <col min="12290" max="12290" width="7.85546875" style="135" customWidth="1"/>
    <col min="12291" max="12295" width="1.42578125" style="135" customWidth="1"/>
    <col min="12296" max="12297" width="4.42578125" style="135" customWidth="1"/>
    <col min="12298" max="12298" width="1.42578125" style="135" customWidth="1"/>
    <col min="12299" max="12299" width="10.28515625" style="135" customWidth="1"/>
    <col min="12300" max="12300" width="8.42578125" style="135" customWidth="1"/>
    <col min="12301" max="12301" width="4.7109375" style="135" customWidth="1"/>
    <col min="12302" max="12302" width="2.42578125" style="135" customWidth="1"/>
    <col min="12303" max="12303" width="2.85546875" style="135" customWidth="1"/>
    <col min="12304" max="12304" width="1.42578125" style="135" customWidth="1"/>
    <col min="12305" max="12534" width="9.140625" style="135"/>
    <col min="12535" max="12535" width="0" style="135" hidden="1" customWidth="1"/>
    <col min="12536" max="12536" width="2.85546875" style="135" customWidth="1"/>
    <col min="12537" max="12537" width="4.42578125" style="135" customWidth="1"/>
    <col min="12538" max="12538" width="1.42578125" style="135" customWidth="1"/>
    <col min="12539" max="12539" width="1.85546875" style="135" customWidth="1"/>
    <col min="12540" max="12540" width="10" style="135" customWidth="1"/>
    <col min="12541" max="12541" width="5.7109375" style="135" customWidth="1"/>
    <col min="12542" max="12542" width="2.85546875" style="135" customWidth="1"/>
    <col min="12543" max="12543" width="1.42578125" style="135" customWidth="1"/>
    <col min="12544" max="12544" width="11.7109375" style="135" customWidth="1"/>
    <col min="12545" max="12545" width="1.42578125" style="135" customWidth="1"/>
    <col min="12546" max="12546" width="7.85546875" style="135" customWidth="1"/>
    <col min="12547" max="12551" width="1.42578125" style="135" customWidth="1"/>
    <col min="12552" max="12553" width="4.42578125" style="135" customWidth="1"/>
    <col min="12554" max="12554" width="1.42578125" style="135" customWidth="1"/>
    <col min="12555" max="12555" width="10.28515625" style="135" customWidth="1"/>
    <col min="12556" max="12556" width="8.42578125" style="135" customWidth="1"/>
    <col min="12557" max="12557" width="4.7109375" style="135" customWidth="1"/>
    <col min="12558" max="12558" width="2.42578125" style="135" customWidth="1"/>
    <col min="12559" max="12559" width="2.85546875" style="135" customWidth="1"/>
    <col min="12560" max="12560" width="1.42578125" style="135" customWidth="1"/>
    <col min="12561" max="12790" width="9.140625" style="135"/>
    <col min="12791" max="12791" width="0" style="135" hidden="1" customWidth="1"/>
    <col min="12792" max="12792" width="2.85546875" style="135" customWidth="1"/>
    <col min="12793" max="12793" width="4.42578125" style="135" customWidth="1"/>
    <col min="12794" max="12794" width="1.42578125" style="135" customWidth="1"/>
    <col min="12795" max="12795" width="1.85546875" style="135" customWidth="1"/>
    <col min="12796" max="12796" width="10" style="135" customWidth="1"/>
    <col min="12797" max="12797" width="5.7109375" style="135" customWidth="1"/>
    <col min="12798" max="12798" width="2.85546875" style="135" customWidth="1"/>
    <col min="12799" max="12799" width="1.42578125" style="135" customWidth="1"/>
    <col min="12800" max="12800" width="11.7109375" style="135" customWidth="1"/>
    <col min="12801" max="12801" width="1.42578125" style="135" customWidth="1"/>
    <col min="12802" max="12802" width="7.85546875" style="135" customWidth="1"/>
    <col min="12803" max="12807" width="1.42578125" style="135" customWidth="1"/>
    <col min="12808" max="12809" width="4.42578125" style="135" customWidth="1"/>
    <col min="12810" max="12810" width="1.42578125" style="135" customWidth="1"/>
    <col min="12811" max="12811" width="10.28515625" style="135" customWidth="1"/>
    <col min="12812" max="12812" width="8.42578125" style="135" customWidth="1"/>
    <col min="12813" max="12813" width="4.7109375" style="135" customWidth="1"/>
    <col min="12814" max="12814" width="2.42578125" style="135" customWidth="1"/>
    <col min="12815" max="12815" width="2.85546875" style="135" customWidth="1"/>
    <col min="12816" max="12816" width="1.42578125" style="135" customWidth="1"/>
    <col min="12817" max="13046" width="9.140625" style="135"/>
    <col min="13047" max="13047" width="0" style="135" hidden="1" customWidth="1"/>
    <col min="13048" max="13048" width="2.85546875" style="135" customWidth="1"/>
    <col min="13049" max="13049" width="4.42578125" style="135" customWidth="1"/>
    <col min="13050" max="13050" width="1.42578125" style="135" customWidth="1"/>
    <col min="13051" max="13051" width="1.85546875" style="135" customWidth="1"/>
    <col min="13052" max="13052" width="10" style="135" customWidth="1"/>
    <col min="13053" max="13053" width="5.7109375" style="135" customWidth="1"/>
    <col min="13054" max="13054" width="2.85546875" style="135" customWidth="1"/>
    <col min="13055" max="13055" width="1.42578125" style="135" customWidth="1"/>
    <col min="13056" max="13056" width="11.7109375" style="135" customWidth="1"/>
    <col min="13057" max="13057" width="1.42578125" style="135" customWidth="1"/>
    <col min="13058" max="13058" width="7.85546875" style="135" customWidth="1"/>
    <col min="13059" max="13063" width="1.42578125" style="135" customWidth="1"/>
    <col min="13064" max="13065" width="4.42578125" style="135" customWidth="1"/>
    <col min="13066" max="13066" width="1.42578125" style="135" customWidth="1"/>
    <col min="13067" max="13067" width="10.28515625" style="135" customWidth="1"/>
    <col min="13068" max="13068" width="8.42578125" style="135" customWidth="1"/>
    <col min="13069" max="13069" width="4.7109375" style="135" customWidth="1"/>
    <col min="13070" max="13070" width="2.42578125" style="135" customWidth="1"/>
    <col min="13071" max="13071" width="2.85546875" style="135" customWidth="1"/>
    <col min="13072" max="13072" width="1.42578125" style="135" customWidth="1"/>
    <col min="13073" max="13302" width="9.140625" style="135"/>
    <col min="13303" max="13303" width="0" style="135" hidden="1" customWidth="1"/>
    <col min="13304" max="13304" width="2.85546875" style="135" customWidth="1"/>
    <col min="13305" max="13305" width="4.42578125" style="135" customWidth="1"/>
    <col min="13306" max="13306" width="1.42578125" style="135" customWidth="1"/>
    <col min="13307" max="13307" width="1.85546875" style="135" customWidth="1"/>
    <col min="13308" max="13308" width="10" style="135" customWidth="1"/>
    <col min="13309" max="13309" width="5.7109375" style="135" customWidth="1"/>
    <col min="13310" max="13310" width="2.85546875" style="135" customWidth="1"/>
    <col min="13311" max="13311" width="1.42578125" style="135" customWidth="1"/>
    <col min="13312" max="13312" width="11.7109375" style="135" customWidth="1"/>
    <col min="13313" max="13313" width="1.42578125" style="135" customWidth="1"/>
    <col min="13314" max="13314" width="7.85546875" style="135" customWidth="1"/>
    <col min="13315" max="13319" width="1.42578125" style="135" customWidth="1"/>
    <col min="13320" max="13321" width="4.42578125" style="135" customWidth="1"/>
    <col min="13322" max="13322" width="1.42578125" style="135" customWidth="1"/>
    <col min="13323" max="13323" width="10.28515625" style="135" customWidth="1"/>
    <col min="13324" max="13324" width="8.42578125" style="135" customWidth="1"/>
    <col min="13325" max="13325" width="4.7109375" style="135" customWidth="1"/>
    <col min="13326" max="13326" width="2.42578125" style="135" customWidth="1"/>
    <col min="13327" max="13327" width="2.85546875" style="135" customWidth="1"/>
    <col min="13328" max="13328" width="1.42578125" style="135" customWidth="1"/>
    <col min="13329" max="13558" width="9.140625" style="135"/>
    <col min="13559" max="13559" width="0" style="135" hidden="1" customWidth="1"/>
    <col min="13560" max="13560" width="2.85546875" style="135" customWidth="1"/>
    <col min="13561" max="13561" width="4.42578125" style="135" customWidth="1"/>
    <col min="13562" max="13562" width="1.42578125" style="135" customWidth="1"/>
    <col min="13563" max="13563" width="1.85546875" style="135" customWidth="1"/>
    <col min="13564" max="13564" width="10" style="135" customWidth="1"/>
    <col min="13565" max="13565" width="5.7109375" style="135" customWidth="1"/>
    <col min="13566" max="13566" width="2.85546875" style="135" customWidth="1"/>
    <col min="13567" max="13567" width="1.42578125" style="135" customWidth="1"/>
    <col min="13568" max="13568" width="11.7109375" style="135" customWidth="1"/>
    <col min="13569" max="13569" width="1.42578125" style="135" customWidth="1"/>
    <col min="13570" max="13570" width="7.85546875" style="135" customWidth="1"/>
    <col min="13571" max="13575" width="1.42578125" style="135" customWidth="1"/>
    <col min="13576" max="13577" width="4.42578125" style="135" customWidth="1"/>
    <col min="13578" max="13578" width="1.42578125" style="135" customWidth="1"/>
    <col min="13579" max="13579" width="10.28515625" style="135" customWidth="1"/>
    <col min="13580" max="13580" width="8.42578125" style="135" customWidth="1"/>
    <col min="13581" max="13581" width="4.7109375" style="135" customWidth="1"/>
    <col min="13582" max="13582" width="2.42578125" style="135" customWidth="1"/>
    <col min="13583" max="13583" width="2.85546875" style="135" customWidth="1"/>
    <col min="13584" max="13584" width="1.42578125" style="135" customWidth="1"/>
    <col min="13585" max="13814" width="9.140625" style="135"/>
    <col min="13815" max="13815" width="0" style="135" hidden="1" customWidth="1"/>
    <col min="13816" max="13816" width="2.85546875" style="135" customWidth="1"/>
    <col min="13817" max="13817" width="4.42578125" style="135" customWidth="1"/>
    <col min="13818" max="13818" width="1.42578125" style="135" customWidth="1"/>
    <col min="13819" max="13819" width="1.85546875" style="135" customWidth="1"/>
    <col min="13820" max="13820" width="10" style="135" customWidth="1"/>
    <col min="13821" max="13821" width="5.7109375" style="135" customWidth="1"/>
    <col min="13822" max="13822" width="2.85546875" style="135" customWidth="1"/>
    <col min="13823" max="13823" width="1.42578125" style="135" customWidth="1"/>
    <col min="13824" max="13824" width="11.7109375" style="135" customWidth="1"/>
    <col min="13825" max="13825" width="1.42578125" style="135" customWidth="1"/>
    <col min="13826" max="13826" width="7.85546875" style="135" customWidth="1"/>
    <col min="13827" max="13831" width="1.42578125" style="135" customWidth="1"/>
    <col min="13832" max="13833" width="4.42578125" style="135" customWidth="1"/>
    <col min="13834" max="13834" width="1.42578125" style="135" customWidth="1"/>
    <col min="13835" max="13835" width="10.28515625" style="135" customWidth="1"/>
    <col min="13836" max="13836" width="8.42578125" style="135" customWidth="1"/>
    <col min="13837" max="13837" width="4.7109375" style="135" customWidth="1"/>
    <col min="13838" max="13838" width="2.42578125" style="135" customWidth="1"/>
    <col min="13839" max="13839" width="2.85546875" style="135" customWidth="1"/>
    <col min="13840" max="13840" width="1.42578125" style="135" customWidth="1"/>
    <col min="13841" max="14070" width="9.140625" style="135"/>
    <col min="14071" max="14071" width="0" style="135" hidden="1" customWidth="1"/>
    <col min="14072" max="14072" width="2.85546875" style="135" customWidth="1"/>
    <col min="14073" max="14073" width="4.42578125" style="135" customWidth="1"/>
    <col min="14074" max="14074" width="1.42578125" style="135" customWidth="1"/>
    <col min="14075" max="14075" width="1.85546875" style="135" customWidth="1"/>
    <col min="14076" max="14076" width="10" style="135" customWidth="1"/>
    <col min="14077" max="14077" width="5.7109375" style="135" customWidth="1"/>
    <col min="14078" max="14078" width="2.85546875" style="135" customWidth="1"/>
    <col min="14079" max="14079" width="1.42578125" style="135" customWidth="1"/>
    <col min="14080" max="14080" width="11.7109375" style="135" customWidth="1"/>
    <col min="14081" max="14081" width="1.42578125" style="135" customWidth="1"/>
    <col min="14082" max="14082" width="7.85546875" style="135" customWidth="1"/>
    <col min="14083" max="14087" width="1.42578125" style="135" customWidth="1"/>
    <col min="14088" max="14089" width="4.42578125" style="135" customWidth="1"/>
    <col min="14090" max="14090" width="1.42578125" style="135" customWidth="1"/>
    <col min="14091" max="14091" width="10.28515625" style="135" customWidth="1"/>
    <col min="14092" max="14092" width="8.42578125" style="135" customWidth="1"/>
    <col min="14093" max="14093" width="4.7109375" style="135" customWidth="1"/>
    <col min="14094" max="14094" width="2.42578125" style="135" customWidth="1"/>
    <col min="14095" max="14095" width="2.85546875" style="135" customWidth="1"/>
    <col min="14096" max="14096" width="1.42578125" style="135" customWidth="1"/>
    <col min="14097" max="14326" width="9.140625" style="135"/>
    <col min="14327" max="14327" width="0" style="135" hidden="1" customWidth="1"/>
    <col min="14328" max="14328" width="2.85546875" style="135" customWidth="1"/>
    <col min="14329" max="14329" width="4.42578125" style="135" customWidth="1"/>
    <col min="14330" max="14330" width="1.42578125" style="135" customWidth="1"/>
    <col min="14331" max="14331" width="1.85546875" style="135" customWidth="1"/>
    <col min="14332" max="14332" width="10" style="135" customWidth="1"/>
    <col min="14333" max="14333" width="5.7109375" style="135" customWidth="1"/>
    <col min="14334" max="14334" width="2.85546875" style="135" customWidth="1"/>
    <col min="14335" max="14335" width="1.42578125" style="135" customWidth="1"/>
    <col min="14336" max="14336" width="11.7109375" style="135" customWidth="1"/>
    <col min="14337" max="14337" width="1.42578125" style="135" customWidth="1"/>
    <col min="14338" max="14338" width="7.85546875" style="135" customWidth="1"/>
    <col min="14339" max="14343" width="1.42578125" style="135" customWidth="1"/>
    <col min="14344" max="14345" width="4.42578125" style="135" customWidth="1"/>
    <col min="14346" max="14346" width="1.42578125" style="135" customWidth="1"/>
    <col min="14347" max="14347" width="10.28515625" style="135" customWidth="1"/>
    <col min="14348" max="14348" width="8.42578125" style="135" customWidth="1"/>
    <col min="14349" max="14349" width="4.7109375" style="135" customWidth="1"/>
    <col min="14350" max="14350" width="2.42578125" style="135" customWidth="1"/>
    <col min="14351" max="14351" width="2.85546875" style="135" customWidth="1"/>
    <col min="14352" max="14352" width="1.42578125" style="135" customWidth="1"/>
    <col min="14353" max="14582" width="9.140625" style="135"/>
    <col min="14583" max="14583" width="0" style="135" hidden="1" customWidth="1"/>
    <col min="14584" max="14584" width="2.85546875" style="135" customWidth="1"/>
    <col min="14585" max="14585" width="4.42578125" style="135" customWidth="1"/>
    <col min="14586" max="14586" width="1.42578125" style="135" customWidth="1"/>
    <col min="14587" max="14587" width="1.85546875" style="135" customWidth="1"/>
    <col min="14588" max="14588" width="10" style="135" customWidth="1"/>
    <col min="14589" max="14589" width="5.7109375" style="135" customWidth="1"/>
    <col min="14590" max="14590" width="2.85546875" style="135" customWidth="1"/>
    <col min="14591" max="14591" width="1.42578125" style="135" customWidth="1"/>
    <col min="14592" max="14592" width="11.7109375" style="135" customWidth="1"/>
    <col min="14593" max="14593" width="1.42578125" style="135" customWidth="1"/>
    <col min="14594" max="14594" width="7.85546875" style="135" customWidth="1"/>
    <col min="14595" max="14599" width="1.42578125" style="135" customWidth="1"/>
    <col min="14600" max="14601" width="4.42578125" style="135" customWidth="1"/>
    <col min="14602" max="14602" width="1.42578125" style="135" customWidth="1"/>
    <col min="14603" max="14603" width="10.28515625" style="135" customWidth="1"/>
    <col min="14604" max="14604" width="8.42578125" style="135" customWidth="1"/>
    <col min="14605" max="14605" width="4.7109375" style="135" customWidth="1"/>
    <col min="14606" max="14606" width="2.42578125" style="135" customWidth="1"/>
    <col min="14607" max="14607" width="2.85546875" style="135" customWidth="1"/>
    <col min="14608" max="14608" width="1.42578125" style="135" customWidth="1"/>
    <col min="14609" max="14838" width="9.140625" style="135"/>
    <col min="14839" max="14839" width="0" style="135" hidden="1" customWidth="1"/>
    <col min="14840" max="14840" width="2.85546875" style="135" customWidth="1"/>
    <col min="14841" max="14841" width="4.42578125" style="135" customWidth="1"/>
    <col min="14842" max="14842" width="1.42578125" style="135" customWidth="1"/>
    <col min="14843" max="14843" width="1.85546875" style="135" customWidth="1"/>
    <col min="14844" max="14844" width="10" style="135" customWidth="1"/>
    <col min="14845" max="14845" width="5.7109375" style="135" customWidth="1"/>
    <col min="14846" max="14846" width="2.85546875" style="135" customWidth="1"/>
    <col min="14847" max="14847" width="1.42578125" style="135" customWidth="1"/>
    <col min="14848" max="14848" width="11.7109375" style="135" customWidth="1"/>
    <col min="14849" max="14849" width="1.42578125" style="135" customWidth="1"/>
    <col min="14850" max="14850" width="7.85546875" style="135" customWidth="1"/>
    <col min="14851" max="14855" width="1.42578125" style="135" customWidth="1"/>
    <col min="14856" max="14857" width="4.42578125" style="135" customWidth="1"/>
    <col min="14858" max="14858" width="1.42578125" style="135" customWidth="1"/>
    <col min="14859" max="14859" width="10.28515625" style="135" customWidth="1"/>
    <col min="14860" max="14860" width="8.42578125" style="135" customWidth="1"/>
    <col min="14861" max="14861" width="4.7109375" style="135" customWidth="1"/>
    <col min="14862" max="14862" width="2.42578125" style="135" customWidth="1"/>
    <col min="14863" max="14863" width="2.85546875" style="135" customWidth="1"/>
    <col min="14864" max="14864" width="1.42578125" style="135" customWidth="1"/>
    <col min="14865" max="15094" width="9.140625" style="135"/>
    <col min="15095" max="15095" width="0" style="135" hidden="1" customWidth="1"/>
    <col min="15096" max="15096" width="2.85546875" style="135" customWidth="1"/>
    <col min="15097" max="15097" width="4.42578125" style="135" customWidth="1"/>
    <col min="15098" max="15098" width="1.42578125" style="135" customWidth="1"/>
    <col min="15099" max="15099" width="1.85546875" style="135" customWidth="1"/>
    <col min="15100" max="15100" width="10" style="135" customWidth="1"/>
    <col min="15101" max="15101" width="5.7109375" style="135" customWidth="1"/>
    <col min="15102" max="15102" width="2.85546875" style="135" customWidth="1"/>
    <col min="15103" max="15103" width="1.42578125" style="135" customWidth="1"/>
    <col min="15104" max="15104" width="11.7109375" style="135" customWidth="1"/>
    <col min="15105" max="15105" width="1.42578125" style="135" customWidth="1"/>
    <col min="15106" max="15106" width="7.85546875" style="135" customWidth="1"/>
    <col min="15107" max="15111" width="1.42578125" style="135" customWidth="1"/>
    <col min="15112" max="15113" width="4.42578125" style="135" customWidth="1"/>
    <col min="15114" max="15114" width="1.42578125" style="135" customWidth="1"/>
    <col min="15115" max="15115" width="10.28515625" style="135" customWidth="1"/>
    <col min="15116" max="15116" width="8.42578125" style="135" customWidth="1"/>
    <col min="15117" max="15117" width="4.7109375" style="135" customWidth="1"/>
    <col min="15118" max="15118" width="2.42578125" style="135" customWidth="1"/>
    <col min="15119" max="15119" width="2.85546875" style="135" customWidth="1"/>
    <col min="15120" max="15120" width="1.42578125" style="135" customWidth="1"/>
    <col min="15121" max="15350" width="9.140625" style="135"/>
    <col min="15351" max="15351" width="0" style="135" hidden="1" customWidth="1"/>
    <col min="15352" max="15352" width="2.85546875" style="135" customWidth="1"/>
    <col min="15353" max="15353" width="4.42578125" style="135" customWidth="1"/>
    <col min="15354" max="15354" width="1.42578125" style="135" customWidth="1"/>
    <col min="15355" max="15355" width="1.85546875" style="135" customWidth="1"/>
    <col min="15356" max="15356" width="10" style="135" customWidth="1"/>
    <col min="15357" max="15357" width="5.7109375" style="135" customWidth="1"/>
    <col min="15358" max="15358" width="2.85546875" style="135" customWidth="1"/>
    <col min="15359" max="15359" width="1.42578125" style="135" customWidth="1"/>
    <col min="15360" max="15360" width="11.7109375" style="135" customWidth="1"/>
    <col min="15361" max="15361" width="1.42578125" style="135" customWidth="1"/>
    <col min="15362" max="15362" width="7.85546875" style="135" customWidth="1"/>
    <col min="15363" max="15367" width="1.42578125" style="135" customWidth="1"/>
    <col min="15368" max="15369" width="4.42578125" style="135" customWidth="1"/>
    <col min="15370" max="15370" width="1.42578125" style="135" customWidth="1"/>
    <col min="15371" max="15371" width="10.28515625" style="135" customWidth="1"/>
    <col min="15372" max="15372" width="8.42578125" style="135" customWidth="1"/>
    <col min="15373" max="15373" width="4.7109375" style="135" customWidth="1"/>
    <col min="15374" max="15374" width="2.42578125" style="135" customWidth="1"/>
    <col min="15375" max="15375" width="2.85546875" style="135" customWidth="1"/>
    <col min="15376" max="15376" width="1.42578125" style="135" customWidth="1"/>
    <col min="15377" max="15606" width="9.140625" style="135"/>
    <col min="15607" max="15607" width="0" style="135" hidden="1" customWidth="1"/>
    <col min="15608" max="15608" width="2.85546875" style="135" customWidth="1"/>
    <col min="15609" max="15609" width="4.42578125" style="135" customWidth="1"/>
    <col min="15610" max="15610" width="1.42578125" style="135" customWidth="1"/>
    <col min="15611" max="15611" width="1.85546875" style="135" customWidth="1"/>
    <col min="15612" max="15612" width="10" style="135" customWidth="1"/>
    <col min="15613" max="15613" width="5.7109375" style="135" customWidth="1"/>
    <col min="15614" max="15614" width="2.85546875" style="135" customWidth="1"/>
    <col min="15615" max="15615" width="1.42578125" style="135" customWidth="1"/>
    <col min="15616" max="15616" width="11.7109375" style="135" customWidth="1"/>
    <col min="15617" max="15617" width="1.42578125" style="135" customWidth="1"/>
    <col min="15618" max="15618" width="7.85546875" style="135" customWidth="1"/>
    <col min="15619" max="15623" width="1.42578125" style="135" customWidth="1"/>
    <col min="15624" max="15625" width="4.42578125" style="135" customWidth="1"/>
    <col min="15626" max="15626" width="1.42578125" style="135" customWidth="1"/>
    <col min="15627" max="15627" width="10.28515625" style="135" customWidth="1"/>
    <col min="15628" max="15628" width="8.42578125" style="135" customWidth="1"/>
    <col min="15629" max="15629" width="4.7109375" style="135" customWidth="1"/>
    <col min="15630" max="15630" width="2.42578125" style="135" customWidth="1"/>
    <col min="15631" max="15631" width="2.85546875" style="135" customWidth="1"/>
    <col min="15632" max="15632" width="1.42578125" style="135" customWidth="1"/>
    <col min="15633" max="15862" width="9.140625" style="135"/>
    <col min="15863" max="15863" width="0" style="135" hidden="1" customWidth="1"/>
    <col min="15864" max="15864" width="2.85546875" style="135" customWidth="1"/>
    <col min="15865" max="15865" width="4.42578125" style="135" customWidth="1"/>
    <col min="15866" max="15866" width="1.42578125" style="135" customWidth="1"/>
    <col min="15867" max="15867" width="1.85546875" style="135" customWidth="1"/>
    <col min="15868" max="15868" width="10" style="135" customWidth="1"/>
    <col min="15869" max="15869" width="5.7109375" style="135" customWidth="1"/>
    <col min="15870" max="15870" width="2.85546875" style="135" customWidth="1"/>
    <col min="15871" max="15871" width="1.42578125" style="135" customWidth="1"/>
    <col min="15872" max="15872" width="11.7109375" style="135" customWidth="1"/>
    <col min="15873" max="15873" width="1.42578125" style="135" customWidth="1"/>
    <col min="15874" max="15874" width="7.85546875" style="135" customWidth="1"/>
    <col min="15875" max="15879" width="1.42578125" style="135" customWidth="1"/>
    <col min="15880" max="15881" width="4.42578125" style="135" customWidth="1"/>
    <col min="15882" max="15882" width="1.42578125" style="135" customWidth="1"/>
    <col min="15883" max="15883" width="10.28515625" style="135" customWidth="1"/>
    <col min="15884" max="15884" width="8.42578125" style="135" customWidth="1"/>
    <col min="15885" max="15885" width="4.7109375" style="135" customWidth="1"/>
    <col min="15886" max="15886" width="2.42578125" style="135" customWidth="1"/>
    <col min="15887" max="15887" width="2.85546875" style="135" customWidth="1"/>
    <col min="15888" max="15888" width="1.42578125" style="135" customWidth="1"/>
    <col min="15889" max="16118" width="9.140625" style="135"/>
    <col min="16119" max="16119" width="0" style="135" hidden="1" customWidth="1"/>
    <col min="16120" max="16120" width="2.85546875" style="135" customWidth="1"/>
    <col min="16121" max="16121" width="4.42578125" style="135" customWidth="1"/>
    <col min="16122" max="16122" width="1.42578125" style="135" customWidth="1"/>
    <col min="16123" max="16123" width="1.85546875" style="135" customWidth="1"/>
    <col min="16124" max="16124" width="10" style="135" customWidth="1"/>
    <col min="16125" max="16125" width="5.7109375" style="135" customWidth="1"/>
    <col min="16126" max="16126" width="2.85546875" style="135" customWidth="1"/>
    <col min="16127" max="16127" width="1.42578125" style="135" customWidth="1"/>
    <col min="16128" max="16128" width="11.7109375" style="135" customWidth="1"/>
    <col min="16129" max="16129" width="1.42578125" style="135" customWidth="1"/>
    <col min="16130" max="16130" width="7.85546875" style="135" customWidth="1"/>
    <col min="16131" max="16135" width="1.42578125" style="135" customWidth="1"/>
    <col min="16136" max="16137" width="4.42578125" style="135" customWidth="1"/>
    <col min="16138" max="16138" width="1.42578125" style="135" customWidth="1"/>
    <col min="16139" max="16139" width="10.28515625" style="135" customWidth="1"/>
    <col min="16140" max="16140" width="8.42578125" style="135" customWidth="1"/>
    <col min="16141" max="16141" width="4.7109375" style="135" customWidth="1"/>
    <col min="16142" max="16142" width="2.42578125" style="135" customWidth="1"/>
    <col min="16143" max="16143" width="2.85546875" style="135" customWidth="1"/>
    <col min="16144" max="16144" width="1.42578125" style="135" customWidth="1"/>
    <col min="16145" max="16384" width="9.140625" style="135"/>
  </cols>
  <sheetData>
    <row r="1" spans="1:26" ht="16.5" thickBot="1" x14ac:dyDescent="0.3">
      <c r="B1" s="136" t="s">
        <v>177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514" t="s">
        <v>178</v>
      </c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</row>
    <row r="2" spans="1:26" ht="15.75" thickTop="1" x14ac:dyDescent="0.25">
      <c r="A2" s="138"/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42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4"/>
    </row>
    <row r="3" spans="1:26" x14ac:dyDescent="0.25">
      <c r="A3" s="138"/>
      <c r="B3" s="146"/>
      <c r="C3" s="147" t="s">
        <v>179</v>
      </c>
      <c r="N3" s="148"/>
      <c r="O3" s="145"/>
      <c r="Q3" s="147" t="s">
        <v>180</v>
      </c>
      <c r="Z3" s="148"/>
    </row>
    <row r="4" spans="1:26" x14ac:dyDescent="0.25">
      <c r="A4" s="138"/>
      <c r="B4" s="146"/>
      <c r="C4" s="149" t="s">
        <v>181</v>
      </c>
      <c r="N4" s="148"/>
      <c r="O4" s="145"/>
      <c r="Z4" s="148"/>
    </row>
    <row r="5" spans="1:26" x14ac:dyDescent="0.25">
      <c r="A5" s="138"/>
      <c r="B5" s="146"/>
      <c r="C5" s="150" t="s">
        <v>182</v>
      </c>
      <c r="N5" s="148"/>
      <c r="O5" s="145"/>
      <c r="Z5" s="148"/>
    </row>
    <row r="6" spans="1:26" x14ac:dyDescent="0.25">
      <c r="A6" s="138"/>
      <c r="B6" s="146"/>
      <c r="C6" s="150" t="s">
        <v>183</v>
      </c>
      <c r="N6" s="148"/>
      <c r="O6" s="145"/>
      <c r="Z6" s="148"/>
    </row>
    <row r="7" spans="1:26" x14ac:dyDescent="0.25">
      <c r="A7" s="138"/>
      <c r="B7" s="146"/>
      <c r="C7" s="151" t="s">
        <v>184</v>
      </c>
      <c r="N7" s="148"/>
      <c r="O7" s="145"/>
      <c r="Z7" s="148"/>
    </row>
    <row r="8" spans="1:26" x14ac:dyDescent="0.25">
      <c r="A8" s="138"/>
      <c r="B8" s="146"/>
      <c r="C8" s="151" t="s">
        <v>185</v>
      </c>
      <c r="N8" s="148"/>
      <c r="O8" s="145"/>
      <c r="Z8" s="148"/>
    </row>
    <row r="9" spans="1:26" ht="1.5" customHeight="1" x14ac:dyDescent="0.25">
      <c r="A9" s="138"/>
      <c r="B9" s="146"/>
      <c r="C9" s="152" t="s">
        <v>148</v>
      </c>
      <c r="N9" s="148"/>
      <c r="O9" s="145"/>
      <c r="Z9" s="148"/>
    </row>
    <row r="10" spans="1:26" x14ac:dyDescent="0.25">
      <c r="A10" s="138"/>
      <c r="B10" s="146"/>
      <c r="C10" s="152" t="s">
        <v>186</v>
      </c>
      <c r="N10" s="148"/>
      <c r="O10" s="145"/>
      <c r="R10" s="152" t="s">
        <v>88</v>
      </c>
      <c r="Z10" s="148"/>
    </row>
    <row r="11" spans="1:26" x14ac:dyDescent="0.25">
      <c r="A11" s="138"/>
      <c r="B11" s="146"/>
      <c r="C11" s="152" t="s">
        <v>187</v>
      </c>
      <c r="N11" s="148"/>
      <c r="O11" s="145"/>
      <c r="R11" s="152" t="s">
        <v>89</v>
      </c>
      <c r="Z11" s="148"/>
    </row>
    <row r="12" spans="1:26" ht="1.5" customHeight="1" thickBot="1" x14ac:dyDescent="0.3">
      <c r="A12" s="138"/>
      <c r="B12" s="146"/>
      <c r="N12" s="148"/>
      <c r="O12" s="15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5"/>
    </row>
    <row r="13" spans="1:26" ht="7.5" customHeight="1" thickTop="1" x14ac:dyDescent="0.25">
      <c r="A13" s="138"/>
      <c r="B13" s="146"/>
      <c r="I13" s="152"/>
      <c r="J13" s="152"/>
      <c r="K13" s="152"/>
      <c r="N13" s="138"/>
      <c r="O13" s="156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57"/>
    </row>
    <row r="14" spans="1:26" x14ac:dyDescent="0.25">
      <c r="A14" s="138"/>
      <c r="B14" s="146"/>
      <c r="C14" s="158" t="s">
        <v>91</v>
      </c>
      <c r="G14" s="516"/>
      <c r="H14" s="517"/>
      <c r="I14" s="517"/>
      <c r="J14" s="517"/>
      <c r="K14" s="518"/>
      <c r="L14" s="146"/>
      <c r="N14" s="138"/>
      <c r="O14" s="146"/>
      <c r="R14" s="152" t="s">
        <v>188</v>
      </c>
      <c r="U14" s="519" t="s">
        <v>148</v>
      </c>
      <c r="V14" s="512"/>
      <c r="W14" s="512"/>
      <c r="X14" s="512"/>
      <c r="Z14" s="138"/>
    </row>
    <row r="15" spans="1:26" x14ac:dyDescent="0.25">
      <c r="A15" s="138"/>
      <c r="B15" s="159"/>
      <c r="C15" s="160" t="s">
        <v>189</v>
      </c>
      <c r="D15" s="137"/>
      <c r="E15" s="137"/>
      <c r="F15" s="137"/>
      <c r="G15" s="520"/>
      <c r="H15" s="521"/>
      <c r="I15" s="521"/>
      <c r="J15" s="521"/>
      <c r="K15" s="522"/>
      <c r="L15" s="159"/>
      <c r="M15" s="137"/>
      <c r="N15" s="161"/>
      <c r="O15" s="159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61"/>
    </row>
    <row r="16" spans="1:26" ht="7.5" customHeight="1" x14ac:dyDescent="0.25">
      <c r="A16" s="138"/>
      <c r="B16" s="139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62"/>
    </row>
    <row r="17" spans="1:26" ht="24" customHeight="1" x14ac:dyDescent="0.25">
      <c r="A17" s="138"/>
      <c r="B17" s="146"/>
      <c r="C17" s="152" t="s">
        <v>190</v>
      </c>
      <c r="E17" s="523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138"/>
    </row>
    <row r="18" spans="1:26" ht="4.5" customHeight="1" thickBot="1" x14ac:dyDescent="0.3">
      <c r="A18" s="138"/>
      <c r="B18" s="159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63"/>
    </row>
    <row r="19" spans="1:26" ht="15.75" thickTop="1" x14ac:dyDescent="0.25">
      <c r="A19" s="138"/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/>
      <c r="O19" s="142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4"/>
    </row>
    <row r="20" spans="1:26" x14ac:dyDescent="0.25">
      <c r="A20" s="138"/>
      <c r="B20" s="146"/>
      <c r="C20" s="152" t="s">
        <v>191</v>
      </c>
      <c r="N20" s="148"/>
      <c r="O20" s="145"/>
      <c r="P20" s="152" t="s">
        <v>192</v>
      </c>
      <c r="W20" s="524"/>
      <c r="X20" s="512"/>
      <c r="Z20" s="148"/>
    </row>
    <row r="21" spans="1:26" ht="24" customHeight="1" x14ac:dyDescent="0.25">
      <c r="A21" s="138"/>
      <c r="B21" s="146"/>
      <c r="N21" s="148"/>
      <c r="O21" s="145"/>
      <c r="P21" s="152" t="s">
        <v>193</v>
      </c>
      <c r="S21" s="511"/>
      <c r="T21" s="512"/>
      <c r="U21" s="512"/>
      <c r="V21" s="512"/>
      <c r="W21" s="512"/>
      <c r="X21" s="512"/>
      <c r="Z21" s="148"/>
    </row>
    <row r="22" spans="1:26" ht="15.75" thickBot="1" x14ac:dyDescent="0.3">
      <c r="A22" s="138"/>
      <c r="B22" s="146"/>
      <c r="N22" s="148"/>
      <c r="O22" s="15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5"/>
    </row>
    <row r="23" spans="1:26" ht="6.75" customHeight="1" thickTop="1" x14ac:dyDescent="0.25">
      <c r="A23" s="138"/>
      <c r="B23" s="146"/>
      <c r="N23" s="138"/>
      <c r="O23" s="156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57"/>
    </row>
    <row r="24" spans="1:26" x14ac:dyDescent="0.25">
      <c r="A24" s="138"/>
      <c r="B24" s="146"/>
      <c r="C24" s="152" t="s">
        <v>194</v>
      </c>
      <c r="N24" s="138"/>
      <c r="O24" s="146"/>
      <c r="P24" s="152" t="s">
        <v>195</v>
      </c>
      <c r="Z24" s="138"/>
    </row>
    <row r="25" spans="1:26" ht="2.25" customHeight="1" x14ac:dyDescent="0.25">
      <c r="A25" s="138"/>
      <c r="B25" s="159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61"/>
      <c r="O25" s="159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61"/>
    </row>
    <row r="26" spans="1:26" x14ac:dyDescent="0.25">
      <c r="B26" s="140"/>
      <c r="C26" s="164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ht="400.5" customHeight="1" x14ac:dyDescent="0.25">
      <c r="B27" s="513" t="s">
        <v>196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</row>
  </sheetData>
  <mergeCells count="8">
    <mergeCell ref="S21:X21"/>
    <mergeCell ref="B27:Z27"/>
    <mergeCell ref="O1:Z1"/>
    <mergeCell ref="G14:K14"/>
    <mergeCell ref="U14:X14"/>
    <mergeCell ref="G15:K15"/>
    <mergeCell ref="E17:Y17"/>
    <mergeCell ref="W20:X20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694F-F7CF-4491-98B2-89CAEF87A387}">
  <dimension ref="B1:H49"/>
  <sheetViews>
    <sheetView tabSelected="1" view="pageBreakPreview" topLeftCell="A3" zoomScaleNormal="100" zoomScaleSheetLayoutView="100" workbookViewId="0">
      <selection activeCell="E27" sqref="E27:F27"/>
    </sheetView>
  </sheetViews>
  <sheetFormatPr defaultRowHeight="15" x14ac:dyDescent="0.25"/>
  <cols>
    <col min="1" max="1" width="1.7109375" customWidth="1"/>
    <col min="2" max="2" width="9.5703125" customWidth="1"/>
    <col min="3" max="3" width="11.85546875" customWidth="1"/>
    <col min="4" max="4" width="20.140625" customWidth="1"/>
    <col min="5" max="5" width="11.7109375" customWidth="1"/>
    <col min="6" max="6" width="16" customWidth="1"/>
    <col min="7" max="7" width="11.5703125" customWidth="1"/>
    <col min="8" max="8" width="1.5703125" customWidth="1"/>
  </cols>
  <sheetData>
    <row r="1" spans="2:7" x14ac:dyDescent="0.25">
      <c r="B1" s="526" t="s">
        <v>299</v>
      </c>
      <c r="C1" s="526"/>
      <c r="D1" s="526"/>
      <c r="E1" s="526"/>
      <c r="F1" s="526"/>
      <c r="G1" s="526"/>
    </row>
    <row r="2" spans="2:7" x14ac:dyDescent="0.25">
      <c r="B2" s="2"/>
      <c r="C2" s="2"/>
      <c r="D2" s="2"/>
      <c r="E2" s="2"/>
      <c r="F2" s="2"/>
      <c r="G2" s="2"/>
    </row>
    <row r="3" spans="2:7" ht="15.75" x14ac:dyDescent="0.25">
      <c r="B3" s="527" t="s">
        <v>152</v>
      </c>
      <c r="C3" s="528"/>
      <c r="D3" s="528"/>
      <c r="E3" s="528"/>
      <c r="F3" s="528"/>
      <c r="G3" s="529"/>
    </row>
    <row r="4" spans="2:7" x14ac:dyDescent="0.25">
      <c r="B4" s="2"/>
      <c r="C4" s="2"/>
      <c r="D4" s="2"/>
      <c r="E4" s="2"/>
      <c r="F4" s="2"/>
      <c r="G4" s="2"/>
    </row>
    <row r="5" spans="2:7" ht="18.75" x14ac:dyDescent="0.25">
      <c r="B5" s="317" t="s">
        <v>153</v>
      </c>
      <c r="C5" s="318"/>
      <c r="D5" s="318"/>
      <c r="E5" s="318"/>
      <c r="F5" s="318"/>
      <c r="G5" s="319"/>
    </row>
    <row r="6" spans="2:7" x14ac:dyDescent="0.25">
      <c r="B6" s="2"/>
      <c r="C6" s="2"/>
      <c r="D6" s="2"/>
      <c r="E6" s="2"/>
      <c r="F6" s="2"/>
      <c r="G6" s="2"/>
    </row>
    <row r="7" spans="2:7" x14ac:dyDescent="0.25">
      <c r="B7" s="16" t="s">
        <v>154</v>
      </c>
      <c r="C7" s="16"/>
      <c r="D7" s="2" t="s">
        <v>155</v>
      </c>
      <c r="E7" s="2"/>
      <c r="F7" s="2"/>
      <c r="G7" s="2"/>
    </row>
    <row r="8" spans="2:7" x14ac:dyDescent="0.25">
      <c r="B8" s="2"/>
      <c r="C8" s="2"/>
      <c r="D8" s="2"/>
      <c r="E8" s="2"/>
      <c r="F8" s="2"/>
      <c r="G8" s="2"/>
    </row>
    <row r="9" spans="2:7" x14ac:dyDescent="0.25">
      <c r="B9" s="16" t="s">
        <v>156</v>
      </c>
      <c r="C9" s="16"/>
      <c r="D9" s="2" t="s">
        <v>155</v>
      </c>
      <c r="E9" s="2"/>
      <c r="F9" s="2"/>
      <c r="G9" s="2"/>
    </row>
    <row r="10" spans="2:7" x14ac:dyDescent="0.25">
      <c r="B10" s="2"/>
      <c r="C10" s="2"/>
      <c r="D10" s="2"/>
      <c r="E10" s="2"/>
      <c r="F10" s="2"/>
      <c r="G10" s="2"/>
    </row>
    <row r="11" spans="2:7" x14ac:dyDescent="0.25">
      <c r="B11" s="2" t="s">
        <v>157</v>
      </c>
      <c r="C11" s="2"/>
      <c r="D11" s="2"/>
      <c r="E11" s="2"/>
      <c r="F11" s="2"/>
      <c r="G11" s="2"/>
    </row>
    <row r="12" spans="2:7" x14ac:dyDescent="0.25">
      <c r="B12" s="2"/>
      <c r="C12" s="2"/>
      <c r="D12" s="2"/>
      <c r="E12" s="2"/>
      <c r="F12" s="2"/>
      <c r="G12" s="2"/>
    </row>
    <row r="13" spans="2:7" x14ac:dyDescent="0.25">
      <c r="B13" s="16" t="s">
        <v>158</v>
      </c>
      <c r="C13" s="2" t="s">
        <v>159</v>
      </c>
      <c r="D13" s="2"/>
      <c r="E13" s="2"/>
      <c r="F13" s="2"/>
      <c r="G13" s="2"/>
    </row>
    <row r="14" spans="2:7" x14ac:dyDescent="0.25">
      <c r="B14" s="16"/>
      <c r="C14" s="2" t="s">
        <v>160</v>
      </c>
      <c r="D14" s="2"/>
      <c r="E14" s="2"/>
      <c r="F14" s="2"/>
      <c r="G14" s="2"/>
    </row>
    <row r="15" spans="2:7" x14ac:dyDescent="0.25">
      <c r="B15" s="16"/>
      <c r="C15" s="2"/>
      <c r="D15" s="2"/>
      <c r="E15" s="2"/>
      <c r="F15" s="2"/>
      <c r="G15" s="2"/>
    </row>
    <row r="16" spans="2:7" x14ac:dyDescent="0.25">
      <c r="B16" s="525" t="s">
        <v>161</v>
      </c>
      <c r="C16" s="525"/>
      <c r="D16" s="525"/>
      <c r="E16" s="525"/>
      <c r="F16" s="525"/>
      <c r="G16" s="525"/>
    </row>
    <row r="17" spans="2:7" x14ac:dyDescent="0.25">
      <c r="B17" s="525" t="s">
        <v>162</v>
      </c>
      <c r="C17" s="525"/>
      <c r="D17" s="525"/>
      <c r="E17" s="525"/>
      <c r="F17" s="525"/>
      <c r="G17" s="525"/>
    </row>
    <row r="18" spans="2:7" x14ac:dyDescent="0.25">
      <c r="B18" s="525" t="s">
        <v>163</v>
      </c>
      <c r="C18" s="525"/>
      <c r="D18" s="525"/>
      <c r="E18" s="525"/>
      <c r="F18" s="525"/>
      <c r="G18" s="525"/>
    </row>
    <row r="19" spans="2:7" x14ac:dyDescent="0.25">
      <c r="B19" s="530" t="s">
        <v>164</v>
      </c>
      <c r="C19" s="530"/>
      <c r="D19" s="530"/>
      <c r="E19" s="530"/>
      <c r="F19" s="530"/>
      <c r="G19" s="530"/>
    </row>
    <row r="20" spans="2:7" ht="45.75" customHeight="1" x14ac:dyDescent="0.25">
      <c r="B20" s="531" t="s">
        <v>301</v>
      </c>
      <c r="C20" s="531"/>
      <c r="D20" s="531"/>
      <c r="E20" s="531"/>
      <c r="F20" s="531"/>
      <c r="G20" s="531"/>
    </row>
    <row r="21" spans="2:7" ht="15.75" thickBot="1" x14ac:dyDescent="0.3">
      <c r="B21" s="2"/>
      <c r="C21" s="2"/>
      <c r="D21" s="2"/>
      <c r="E21" s="2"/>
      <c r="F21" s="2"/>
      <c r="G21" s="2"/>
    </row>
    <row r="22" spans="2:7" ht="15.75" thickBot="1" x14ac:dyDescent="0.3">
      <c r="B22" s="121" t="s">
        <v>165</v>
      </c>
      <c r="C22" s="532" t="s">
        <v>166</v>
      </c>
      <c r="D22" s="533"/>
      <c r="E22" s="532" t="s">
        <v>167</v>
      </c>
      <c r="F22" s="533"/>
      <c r="G22" s="121" t="s">
        <v>168</v>
      </c>
    </row>
    <row r="23" spans="2:7" ht="18.75" x14ac:dyDescent="0.25">
      <c r="B23" s="122"/>
      <c r="C23" s="534"/>
      <c r="D23" s="534"/>
      <c r="E23" s="534"/>
      <c r="F23" s="534"/>
      <c r="G23" s="122"/>
    </row>
    <row r="24" spans="2:7" ht="18.75" x14ac:dyDescent="0.25">
      <c r="B24" s="4"/>
      <c r="C24" s="535"/>
      <c r="D24" s="535"/>
      <c r="E24" s="535"/>
      <c r="F24" s="535"/>
      <c r="G24" s="4"/>
    </row>
    <row r="25" spans="2:7" ht="18.75" x14ac:dyDescent="0.25">
      <c r="B25" s="4"/>
      <c r="C25" s="535"/>
      <c r="D25" s="535"/>
      <c r="E25" s="535"/>
      <c r="F25" s="535"/>
      <c r="G25" s="4"/>
    </row>
    <row r="26" spans="2:7" ht="18.75" x14ac:dyDescent="0.25">
      <c r="B26" s="4"/>
      <c r="C26" s="535"/>
      <c r="D26" s="535"/>
      <c r="E26" s="535"/>
      <c r="F26" s="535"/>
      <c r="G26" s="4"/>
    </row>
    <row r="27" spans="2:7" ht="18.75" x14ac:dyDescent="0.25">
      <c r="B27" s="4"/>
      <c r="C27" s="535"/>
      <c r="D27" s="535"/>
      <c r="E27" s="535"/>
      <c r="F27" s="535"/>
      <c r="G27" s="4"/>
    </row>
    <row r="28" spans="2:7" ht="19.5" thickBot="1" x14ac:dyDescent="0.3">
      <c r="B28" s="123"/>
      <c r="C28" s="536"/>
      <c r="D28" s="536"/>
      <c r="E28" s="536"/>
      <c r="F28" s="536"/>
      <c r="G28" s="123"/>
    </row>
    <row r="29" spans="2:7" ht="19.5" thickBot="1" x14ac:dyDescent="0.3">
      <c r="B29" s="537" t="s">
        <v>169</v>
      </c>
      <c r="C29" s="537"/>
      <c r="D29" s="537"/>
      <c r="E29" s="537"/>
      <c r="F29" s="537"/>
      <c r="G29" s="124">
        <f>SUM(G23:G28)</f>
        <v>0</v>
      </c>
    </row>
    <row r="30" spans="2:7" x14ac:dyDescent="0.25">
      <c r="B30" s="2"/>
      <c r="C30" s="2"/>
      <c r="D30" s="2"/>
      <c r="E30" s="2"/>
      <c r="F30" s="2"/>
      <c r="G30" s="2"/>
    </row>
    <row r="31" spans="2:7" x14ac:dyDescent="0.25">
      <c r="B31" s="16" t="s">
        <v>170</v>
      </c>
      <c r="C31" s="88">
        <f>G29</f>
        <v>0</v>
      </c>
      <c r="D31" s="2" t="s">
        <v>300</v>
      </c>
      <c r="E31" s="88">
        <f>C31*4.7</f>
        <v>0</v>
      </c>
      <c r="F31" s="2" t="s">
        <v>171</v>
      </c>
      <c r="G31" s="125">
        <f>E31</f>
        <v>0</v>
      </c>
    </row>
    <row r="32" spans="2:7" ht="15.75" thickBot="1" x14ac:dyDescent="0.3">
      <c r="B32" s="2"/>
      <c r="C32" s="2"/>
      <c r="D32" s="2"/>
      <c r="E32" s="2"/>
      <c r="F32" s="2"/>
      <c r="G32" s="2"/>
    </row>
    <row r="33" spans="2:8" ht="19.5" thickBot="1" x14ac:dyDescent="0.3">
      <c r="B33" s="16" t="s">
        <v>172</v>
      </c>
      <c r="C33" s="2"/>
      <c r="D33" s="126">
        <f>G31</f>
        <v>0</v>
      </c>
      <c r="E33" s="16"/>
      <c r="F33" s="2"/>
      <c r="G33" s="2"/>
    </row>
    <row r="34" spans="2:8" x14ac:dyDescent="0.25">
      <c r="B34" s="2"/>
      <c r="C34" s="2"/>
      <c r="D34" s="2"/>
      <c r="E34" s="2"/>
      <c r="F34" s="2"/>
      <c r="G34" s="2"/>
    </row>
    <row r="35" spans="2:8" x14ac:dyDescent="0.25">
      <c r="B35" s="2" t="s">
        <v>173</v>
      </c>
      <c r="C35" s="2"/>
      <c r="D35" s="2" t="s">
        <v>174</v>
      </c>
      <c r="E35" s="2"/>
      <c r="F35" s="2" t="s">
        <v>148</v>
      </c>
      <c r="G35" s="2"/>
      <c r="H35" s="2"/>
    </row>
    <row r="36" spans="2:8" x14ac:dyDescent="0.25">
      <c r="B36" s="2"/>
      <c r="C36" s="2"/>
      <c r="D36" s="2"/>
      <c r="E36" s="2"/>
      <c r="F36" s="2"/>
      <c r="G36" s="2"/>
    </row>
    <row r="37" spans="2:8" x14ac:dyDescent="0.25">
      <c r="B37" s="2" t="s">
        <v>175</v>
      </c>
      <c r="C37" s="2"/>
      <c r="D37" s="2" t="s">
        <v>174</v>
      </c>
      <c r="E37" s="2"/>
      <c r="F37" s="2"/>
      <c r="G37" s="2"/>
    </row>
    <row r="38" spans="2:8" x14ac:dyDescent="0.25">
      <c r="B38" s="2"/>
      <c r="C38" s="2"/>
      <c r="D38" s="2"/>
      <c r="E38" s="2"/>
      <c r="F38" s="2"/>
      <c r="G38" s="2"/>
    </row>
    <row r="39" spans="2:8" x14ac:dyDescent="0.25">
      <c r="B39" s="361" t="s">
        <v>176</v>
      </c>
      <c r="C39" s="361"/>
      <c r="D39" s="361"/>
      <c r="E39" s="361"/>
      <c r="F39" s="361"/>
      <c r="G39" s="361"/>
    </row>
    <row r="40" spans="2:8" x14ac:dyDescent="0.25">
      <c r="B40" s="2"/>
      <c r="C40" s="2"/>
      <c r="D40" s="2"/>
      <c r="E40" s="2"/>
      <c r="F40" s="2"/>
      <c r="G40" s="2"/>
    </row>
    <row r="41" spans="2:8" x14ac:dyDescent="0.25">
      <c r="B41" s="2"/>
      <c r="C41" s="2"/>
      <c r="D41" s="2"/>
      <c r="E41" s="2"/>
      <c r="F41" s="2"/>
      <c r="G41" s="2"/>
    </row>
    <row r="42" spans="2:8" x14ac:dyDescent="0.25">
      <c r="B42" s="2"/>
      <c r="C42" s="2"/>
      <c r="D42" s="2"/>
      <c r="E42" s="2"/>
      <c r="F42" s="2"/>
      <c r="G42" s="2"/>
    </row>
    <row r="43" spans="2:8" x14ac:dyDescent="0.25">
      <c r="B43" s="2"/>
      <c r="C43" s="2"/>
      <c r="D43" s="2"/>
      <c r="E43" s="2"/>
      <c r="F43" s="2"/>
      <c r="G43" s="2"/>
    </row>
    <row r="44" spans="2:8" x14ac:dyDescent="0.25">
      <c r="B44" s="2"/>
      <c r="C44" s="2"/>
      <c r="D44" s="2"/>
      <c r="E44" s="2"/>
      <c r="F44" s="2"/>
      <c r="G44" s="2"/>
    </row>
    <row r="45" spans="2:8" x14ac:dyDescent="0.25">
      <c r="B45" s="2"/>
      <c r="C45" s="2"/>
      <c r="D45" s="2"/>
      <c r="E45" s="2"/>
      <c r="F45" s="2"/>
      <c r="G45" s="2"/>
    </row>
    <row r="46" spans="2:8" x14ac:dyDescent="0.25">
      <c r="B46" s="2"/>
      <c r="C46" s="2"/>
      <c r="D46" s="2"/>
      <c r="E46" s="2"/>
      <c r="F46" s="2"/>
      <c r="G46" s="2"/>
    </row>
    <row r="47" spans="2:8" x14ac:dyDescent="0.25">
      <c r="B47" s="2"/>
      <c r="C47" s="2"/>
      <c r="D47" s="2"/>
      <c r="E47" s="2"/>
      <c r="F47" s="2"/>
      <c r="G47" s="2"/>
    </row>
    <row r="48" spans="2:8" x14ac:dyDescent="0.25">
      <c r="B48" s="2"/>
      <c r="C48" s="2"/>
      <c r="D48" s="2"/>
      <c r="E48" s="2"/>
      <c r="F48" s="2"/>
      <c r="G48" s="2"/>
    </row>
    <row r="49" spans="2:7" x14ac:dyDescent="0.25">
      <c r="B49" s="2"/>
      <c r="C49" s="2"/>
      <c r="D49" s="2"/>
      <c r="E49" s="2"/>
      <c r="F49" s="2"/>
      <c r="G49" s="2"/>
    </row>
  </sheetData>
  <mergeCells count="24">
    <mergeCell ref="C28:D28"/>
    <mergeCell ref="E28:F28"/>
    <mergeCell ref="B29:F29"/>
    <mergeCell ref="B39:G39"/>
    <mergeCell ref="C27:D27"/>
    <mergeCell ref="E27:F27"/>
    <mergeCell ref="C24:D24"/>
    <mergeCell ref="E24:F24"/>
    <mergeCell ref="C25:D25"/>
    <mergeCell ref="E25:F25"/>
    <mergeCell ref="C26:D26"/>
    <mergeCell ref="E26:F26"/>
    <mergeCell ref="B19:G19"/>
    <mergeCell ref="B20:G20"/>
    <mergeCell ref="C22:D22"/>
    <mergeCell ref="E22:F22"/>
    <mergeCell ref="C23:D23"/>
    <mergeCell ref="E23:F23"/>
    <mergeCell ref="B18:G18"/>
    <mergeCell ref="B1:G1"/>
    <mergeCell ref="B3:G3"/>
    <mergeCell ref="B5:G5"/>
    <mergeCell ref="B16:G16"/>
    <mergeCell ref="B17:G17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7836-4A9C-477A-AC55-DE5AB7AB94B0}">
  <dimension ref="A1:E31"/>
  <sheetViews>
    <sheetView view="pageBreakPreview" zoomScale="60" zoomScaleNormal="100" workbookViewId="0">
      <selection activeCell="A5" sqref="A5"/>
    </sheetView>
  </sheetViews>
  <sheetFormatPr defaultRowHeight="15" x14ac:dyDescent="0.25"/>
  <cols>
    <col min="1" max="1" width="38.5703125" customWidth="1"/>
    <col min="3" max="3" width="21.140625" customWidth="1"/>
    <col min="4" max="4" width="24.42578125" customWidth="1"/>
    <col min="5" max="5" width="18.7109375" customWidth="1"/>
  </cols>
  <sheetData>
    <row r="1" spans="1:5" ht="15.75" x14ac:dyDescent="0.25">
      <c r="A1" s="189" t="s">
        <v>202</v>
      </c>
      <c r="B1" s="190"/>
      <c r="C1" s="191" t="s">
        <v>203</v>
      </c>
      <c r="D1" s="191"/>
      <c r="E1" s="192"/>
    </row>
    <row r="2" spans="1:5" ht="15.75" x14ac:dyDescent="0.25">
      <c r="A2" s="193" t="s">
        <v>204</v>
      </c>
      <c r="B2" s="190"/>
      <c r="C2" s="192"/>
      <c r="D2" s="194"/>
      <c r="E2" s="192"/>
    </row>
    <row r="3" spans="1:5" ht="15.75" x14ac:dyDescent="0.25">
      <c r="A3" s="193" t="s">
        <v>88</v>
      </c>
      <c r="B3" s="190"/>
      <c r="C3" s="194" t="s">
        <v>205</v>
      </c>
      <c r="D3" s="194" t="s">
        <v>206</v>
      </c>
      <c r="E3" s="192"/>
    </row>
    <row r="4" spans="1:5" ht="15.75" x14ac:dyDescent="0.25">
      <c r="A4" s="191" t="s">
        <v>207</v>
      </c>
      <c r="B4" s="190"/>
      <c r="C4" s="194" t="s">
        <v>208</v>
      </c>
      <c r="D4" s="194"/>
      <c r="E4" s="192"/>
    </row>
    <row r="5" spans="1:5" ht="15.75" x14ac:dyDescent="0.25">
      <c r="A5" s="194" t="s">
        <v>209</v>
      </c>
      <c r="B5" s="190"/>
      <c r="C5" s="192"/>
      <c r="D5" s="194"/>
      <c r="E5" s="192"/>
    </row>
    <row r="6" spans="1:5" ht="16.5" thickBot="1" x14ac:dyDescent="0.3">
      <c r="A6" s="195" t="s">
        <v>210</v>
      </c>
      <c r="B6" s="190"/>
      <c r="C6" s="196"/>
      <c r="D6" s="196"/>
      <c r="E6" s="192"/>
    </row>
    <row r="7" spans="1:5" ht="16.5" thickBot="1" x14ac:dyDescent="0.3">
      <c r="A7" s="197" t="s">
        <v>211</v>
      </c>
      <c r="B7" s="198" t="s">
        <v>212</v>
      </c>
      <c r="C7" s="199" t="s">
        <v>213</v>
      </c>
      <c r="D7" s="199" t="s">
        <v>214</v>
      </c>
      <c r="E7" s="199" t="s">
        <v>42</v>
      </c>
    </row>
    <row r="8" spans="1:5" ht="15.75" x14ac:dyDescent="0.25">
      <c r="A8" s="200" t="s">
        <v>215</v>
      </c>
      <c r="B8" s="201">
        <v>1</v>
      </c>
      <c r="C8" s="201"/>
      <c r="D8" s="202"/>
      <c r="E8" s="203"/>
    </row>
    <row r="9" spans="1:5" ht="15.75" x14ac:dyDescent="0.25">
      <c r="A9" s="204" t="s">
        <v>216</v>
      </c>
      <c r="B9" s="205">
        <v>2</v>
      </c>
      <c r="C9" s="205"/>
      <c r="D9" s="206"/>
      <c r="E9" s="207"/>
    </row>
    <row r="10" spans="1:5" ht="15.75" x14ac:dyDescent="0.25">
      <c r="A10" s="204" t="s">
        <v>217</v>
      </c>
      <c r="B10" s="205">
        <v>3</v>
      </c>
      <c r="C10" s="205"/>
      <c r="D10" s="206"/>
      <c r="E10" s="207"/>
    </row>
    <row r="11" spans="1:5" ht="15.75" x14ac:dyDescent="0.25">
      <c r="A11" s="204" t="s">
        <v>218</v>
      </c>
      <c r="B11" s="205">
        <v>4</v>
      </c>
      <c r="C11" s="205"/>
      <c r="D11" s="206"/>
      <c r="E11" s="207"/>
    </row>
    <row r="12" spans="1:5" ht="15.75" x14ac:dyDescent="0.25">
      <c r="A12" s="204" t="s">
        <v>219</v>
      </c>
      <c r="B12" s="205">
        <v>5</v>
      </c>
      <c r="C12" s="205"/>
      <c r="D12" s="206"/>
      <c r="E12" s="207"/>
    </row>
    <row r="13" spans="1:5" ht="15.75" x14ac:dyDescent="0.25">
      <c r="A13" s="204" t="s">
        <v>220</v>
      </c>
      <c r="B13" s="205">
        <v>6</v>
      </c>
      <c r="C13" s="206"/>
      <c r="D13" s="206"/>
      <c r="E13" s="207"/>
    </row>
    <row r="14" spans="1:5" ht="15.75" x14ac:dyDescent="0.25">
      <c r="A14" s="208" t="s">
        <v>221</v>
      </c>
      <c r="B14" s="205">
        <v>7</v>
      </c>
      <c r="C14" s="206"/>
      <c r="D14" s="206"/>
      <c r="E14" s="207"/>
    </row>
    <row r="15" spans="1:5" ht="15.75" x14ac:dyDescent="0.25">
      <c r="A15" s="208" t="s">
        <v>222</v>
      </c>
      <c r="B15" s="205">
        <v>8</v>
      </c>
      <c r="C15" s="206"/>
      <c r="D15" s="206"/>
      <c r="E15" s="207"/>
    </row>
    <row r="16" spans="1:5" ht="16.5" thickBot="1" x14ac:dyDescent="0.3">
      <c r="A16" s="209" t="s">
        <v>223</v>
      </c>
      <c r="B16" s="210">
        <v>9</v>
      </c>
      <c r="C16" s="211"/>
      <c r="D16" s="206"/>
      <c r="E16" s="207"/>
    </row>
    <row r="17" spans="1:5" ht="16.5" thickBot="1" x14ac:dyDescent="0.3">
      <c r="A17" s="219" t="s">
        <v>224</v>
      </c>
      <c r="B17" s="220">
        <v>10</v>
      </c>
      <c r="C17" s="221"/>
      <c r="D17" s="221"/>
      <c r="E17" s="222"/>
    </row>
    <row r="18" spans="1:5" ht="17.25" thickTop="1" thickBot="1" x14ac:dyDescent="0.3">
      <c r="A18" s="197" t="s">
        <v>225</v>
      </c>
      <c r="B18" s="212"/>
      <c r="C18" s="199" t="s">
        <v>213</v>
      </c>
      <c r="D18" s="199" t="s">
        <v>214</v>
      </c>
      <c r="E18" s="199" t="s">
        <v>42</v>
      </c>
    </row>
    <row r="19" spans="1:5" ht="15.75" x14ac:dyDescent="0.25">
      <c r="A19" s="200" t="s">
        <v>226</v>
      </c>
      <c r="B19" s="201">
        <v>1</v>
      </c>
      <c r="C19" s="202"/>
      <c r="D19" s="202"/>
      <c r="E19" s="203"/>
    </row>
    <row r="20" spans="1:5" ht="15.75" x14ac:dyDescent="0.25">
      <c r="A20" s="204" t="s">
        <v>48</v>
      </c>
      <c r="B20" s="205">
        <v>2</v>
      </c>
      <c r="C20" s="213"/>
      <c r="D20" s="206"/>
      <c r="E20" s="207"/>
    </row>
    <row r="21" spans="1:5" ht="15.75" x14ac:dyDescent="0.25">
      <c r="A21" s="204" t="s">
        <v>227</v>
      </c>
      <c r="B21" s="205">
        <v>3</v>
      </c>
      <c r="C21" s="206"/>
      <c r="D21" s="206"/>
      <c r="E21" s="207"/>
    </row>
    <row r="22" spans="1:5" ht="15.75" x14ac:dyDescent="0.25">
      <c r="A22" s="204" t="s">
        <v>115</v>
      </c>
      <c r="B22" s="205">
        <v>4</v>
      </c>
      <c r="C22" s="206"/>
      <c r="D22" s="206"/>
      <c r="E22" s="207"/>
    </row>
    <row r="23" spans="1:5" ht="15.75" x14ac:dyDescent="0.25">
      <c r="A23" s="204" t="s">
        <v>228</v>
      </c>
      <c r="B23" s="205">
        <v>5</v>
      </c>
      <c r="C23" s="206"/>
      <c r="D23" s="206"/>
      <c r="E23" s="207"/>
    </row>
    <row r="24" spans="1:5" ht="15.75" x14ac:dyDescent="0.25">
      <c r="A24" s="208" t="s">
        <v>253</v>
      </c>
      <c r="B24" s="205">
        <v>6</v>
      </c>
      <c r="C24" s="206"/>
      <c r="D24" s="206"/>
      <c r="E24" s="207"/>
    </row>
    <row r="25" spans="1:5" ht="15.75" x14ac:dyDescent="0.25">
      <c r="A25" s="204" t="s">
        <v>229</v>
      </c>
      <c r="B25" s="210">
        <v>7</v>
      </c>
      <c r="C25" s="211"/>
      <c r="D25" s="206"/>
      <c r="E25" s="207"/>
    </row>
    <row r="26" spans="1:5" ht="15.75" x14ac:dyDescent="0.25">
      <c r="A26" s="208" t="s">
        <v>221</v>
      </c>
      <c r="B26" s="210">
        <v>8</v>
      </c>
      <c r="C26" s="211"/>
      <c r="D26" s="206"/>
      <c r="E26" s="207"/>
    </row>
    <row r="27" spans="1:5" ht="15.75" x14ac:dyDescent="0.25">
      <c r="A27" s="208" t="s">
        <v>222</v>
      </c>
      <c r="B27" s="210">
        <v>9</v>
      </c>
      <c r="C27" s="211"/>
      <c r="D27" s="206"/>
      <c r="E27" s="207"/>
    </row>
    <row r="28" spans="1:5" ht="16.5" thickBot="1" x14ac:dyDescent="0.3">
      <c r="A28" s="209" t="s">
        <v>223</v>
      </c>
      <c r="B28" s="210">
        <v>16</v>
      </c>
      <c r="C28" s="211"/>
      <c r="D28" s="211"/>
      <c r="E28" s="218"/>
    </row>
    <row r="29" spans="1:5" ht="16.5" thickBot="1" x14ac:dyDescent="0.3">
      <c r="A29" s="219" t="s">
        <v>230</v>
      </c>
      <c r="B29" s="220">
        <v>11</v>
      </c>
      <c r="C29" s="221"/>
      <c r="D29" s="221"/>
      <c r="E29" s="222"/>
    </row>
    <row r="30" spans="1:5" ht="17.25" thickTop="1" thickBot="1" x14ac:dyDescent="0.3">
      <c r="A30" s="214" t="s">
        <v>231</v>
      </c>
      <c r="B30" s="215">
        <v>99</v>
      </c>
      <c r="C30" s="216"/>
      <c r="D30" s="217"/>
      <c r="E30" s="215"/>
    </row>
    <row r="31" spans="1:5" ht="15.75" thickTop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0790-B4E6-4685-95F2-16400BBB6A06}">
  <dimension ref="A1:D28"/>
  <sheetViews>
    <sheetView view="pageBreakPreview" zoomScale="60" zoomScaleNormal="100" workbookViewId="0">
      <selection activeCell="B34" sqref="B34"/>
    </sheetView>
  </sheetViews>
  <sheetFormatPr defaultRowHeight="15" x14ac:dyDescent="0.25"/>
  <cols>
    <col min="1" max="1" width="57.42578125" customWidth="1"/>
    <col min="2" max="2" width="30" customWidth="1"/>
    <col min="3" max="3" width="29.42578125" customWidth="1"/>
  </cols>
  <sheetData>
    <row r="1" spans="1:4" ht="15.75" x14ac:dyDescent="0.25">
      <c r="A1" s="189" t="s">
        <v>202</v>
      </c>
      <c r="B1" s="191" t="s">
        <v>203</v>
      </c>
      <c r="C1" s="191"/>
      <c r="D1" s="192"/>
    </row>
    <row r="2" spans="1:4" ht="15.75" x14ac:dyDescent="0.25">
      <c r="A2" s="193" t="s">
        <v>204</v>
      </c>
      <c r="B2" s="192"/>
      <c r="C2" s="194"/>
      <c r="D2" s="192"/>
    </row>
    <row r="3" spans="1:4" ht="15.75" x14ac:dyDescent="0.25">
      <c r="A3" s="193" t="s">
        <v>88</v>
      </c>
      <c r="B3" s="194" t="s">
        <v>205</v>
      </c>
      <c r="C3" s="194" t="s">
        <v>206</v>
      </c>
      <c r="D3" s="192"/>
    </row>
    <row r="4" spans="1:4" ht="15.75" x14ac:dyDescent="0.25">
      <c r="A4" s="191" t="s">
        <v>207</v>
      </c>
      <c r="B4" s="194" t="s">
        <v>208</v>
      </c>
      <c r="C4" s="194"/>
      <c r="D4" s="192"/>
    </row>
    <row r="5" spans="1:4" ht="15.75" x14ac:dyDescent="0.25">
      <c r="A5" s="194" t="s">
        <v>209</v>
      </c>
      <c r="B5" s="192"/>
      <c r="C5" s="194"/>
      <c r="D5" s="192"/>
    </row>
    <row r="7" spans="1:4" ht="15.75" thickBot="1" x14ac:dyDescent="0.3">
      <c r="A7" s="174" t="s">
        <v>232</v>
      </c>
    </row>
    <row r="8" spans="1:4" ht="15.75" thickBot="1" x14ac:dyDescent="0.3">
      <c r="A8" s="175"/>
      <c r="B8" s="176" t="s">
        <v>233</v>
      </c>
      <c r="C8" s="177" t="s">
        <v>234</v>
      </c>
    </row>
    <row r="9" spans="1:4" ht="15.75" thickTop="1" x14ac:dyDescent="0.25">
      <c r="A9" s="178" t="s">
        <v>235</v>
      </c>
      <c r="B9" s="179"/>
      <c r="C9" s="180"/>
    </row>
    <row r="10" spans="1:4" x14ac:dyDescent="0.25">
      <c r="A10" s="168" t="s">
        <v>236</v>
      </c>
      <c r="B10" s="169"/>
      <c r="C10" s="181"/>
    </row>
    <row r="11" spans="1:4" x14ac:dyDescent="0.25">
      <c r="A11" s="170" t="s">
        <v>237</v>
      </c>
      <c r="B11" s="171"/>
      <c r="C11" s="182"/>
    </row>
    <row r="12" spans="1:4" x14ac:dyDescent="0.25">
      <c r="A12" s="170" t="s">
        <v>238</v>
      </c>
      <c r="B12" s="171"/>
      <c r="C12" s="182"/>
    </row>
    <row r="13" spans="1:4" x14ac:dyDescent="0.25">
      <c r="A13" s="170" t="s">
        <v>239</v>
      </c>
      <c r="B13" s="171"/>
      <c r="C13" s="182"/>
    </row>
    <row r="14" spans="1:4" x14ac:dyDescent="0.25">
      <c r="A14" s="170" t="s">
        <v>240</v>
      </c>
      <c r="B14" s="171"/>
      <c r="C14" s="182"/>
    </row>
    <row r="15" spans="1:4" x14ac:dyDescent="0.25">
      <c r="A15" s="170" t="s">
        <v>241</v>
      </c>
      <c r="B15" s="171"/>
      <c r="C15" s="182"/>
    </row>
    <row r="16" spans="1:4" x14ac:dyDescent="0.25">
      <c r="A16" s="170" t="s">
        <v>242</v>
      </c>
      <c r="B16" s="171"/>
      <c r="C16" s="182"/>
    </row>
    <row r="17" spans="1:3" x14ac:dyDescent="0.25">
      <c r="A17" s="170" t="s">
        <v>243</v>
      </c>
      <c r="B17" s="171"/>
      <c r="C17" s="182"/>
    </row>
    <row r="18" spans="1:3" x14ac:dyDescent="0.25">
      <c r="A18" s="170" t="s">
        <v>244</v>
      </c>
      <c r="B18" s="171"/>
      <c r="C18" s="182"/>
    </row>
    <row r="19" spans="1:3" x14ac:dyDescent="0.25">
      <c r="A19" s="223" t="s">
        <v>246</v>
      </c>
      <c r="B19" s="224"/>
      <c r="C19" s="225"/>
    </row>
    <row r="20" spans="1:3" x14ac:dyDescent="0.25">
      <c r="A20" s="183"/>
      <c r="B20" s="172"/>
      <c r="C20" s="184"/>
    </row>
    <row r="21" spans="1:3" x14ac:dyDescent="0.25">
      <c r="A21" s="185" t="s">
        <v>247</v>
      </c>
      <c r="B21" s="172"/>
      <c r="C21" s="184"/>
    </row>
    <row r="22" spans="1:3" x14ac:dyDescent="0.25">
      <c r="A22" s="183" t="s">
        <v>245</v>
      </c>
      <c r="B22" s="172"/>
      <c r="C22" s="184"/>
    </row>
    <row r="23" spans="1:3" x14ac:dyDescent="0.25">
      <c r="A23" s="183" t="s">
        <v>248</v>
      </c>
      <c r="B23" s="172"/>
      <c r="C23" s="184"/>
    </row>
    <row r="24" spans="1:3" x14ac:dyDescent="0.25">
      <c r="A24" s="226" t="s">
        <v>249</v>
      </c>
      <c r="B24" s="227"/>
      <c r="C24" s="228"/>
    </row>
    <row r="25" spans="1:3" ht="15.75" thickBot="1" x14ac:dyDescent="0.3">
      <c r="A25" s="186" t="s">
        <v>250</v>
      </c>
      <c r="B25" s="187"/>
      <c r="C25" s="188"/>
    </row>
    <row r="27" spans="1:3" x14ac:dyDescent="0.25">
      <c r="A27" t="s">
        <v>251</v>
      </c>
      <c r="B27" s="167"/>
      <c r="C27" s="167"/>
    </row>
    <row r="28" spans="1:3" x14ac:dyDescent="0.25">
      <c r="A28" t="s">
        <v>252</v>
      </c>
      <c r="B28" s="63"/>
      <c r="C28" s="173"/>
    </row>
  </sheetData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6436-AAB9-4702-B6FD-AFC9CFEC82E7}">
  <dimension ref="B1:I56"/>
  <sheetViews>
    <sheetView view="pageBreakPreview" zoomScale="102" zoomScaleNormal="100" workbookViewId="0">
      <selection activeCell="G26" sqref="G26"/>
    </sheetView>
  </sheetViews>
  <sheetFormatPr defaultRowHeight="15" x14ac:dyDescent="0.25"/>
  <cols>
    <col min="1" max="1" width="0.5703125" customWidth="1"/>
    <col min="2" max="2" width="18" customWidth="1"/>
    <col min="4" max="4" width="14.85546875" customWidth="1"/>
    <col min="6" max="6" width="15.5703125" customWidth="1"/>
    <col min="7" max="7" width="10.5703125" customWidth="1"/>
    <col min="9" max="9" width="10.5703125" customWidth="1"/>
    <col min="10" max="10" width="0.42578125" customWidth="1"/>
  </cols>
  <sheetData>
    <row r="1" spans="2:9" ht="3" customHeight="1" x14ac:dyDescent="0.25"/>
    <row r="2" spans="2:9" ht="18.75" x14ac:dyDescent="0.25">
      <c r="B2" s="317" t="s">
        <v>282</v>
      </c>
      <c r="C2" s="318"/>
      <c r="D2" s="318"/>
      <c r="E2" s="318"/>
      <c r="F2" s="318"/>
      <c r="G2" s="318"/>
      <c r="H2" s="318"/>
      <c r="I2" s="319"/>
    </row>
    <row r="3" spans="2:9" ht="15.75" thickBot="1" x14ac:dyDescent="0.3">
      <c r="B3" s="2"/>
      <c r="C3" s="2"/>
      <c r="D3" s="2"/>
      <c r="E3" s="2"/>
      <c r="F3" s="2"/>
      <c r="G3" s="2"/>
      <c r="H3" s="2"/>
      <c r="I3" s="2"/>
    </row>
    <row r="4" spans="2:9" ht="19.5" thickBot="1" x14ac:dyDescent="0.3">
      <c r="B4" s="99" t="s">
        <v>277</v>
      </c>
      <c r="C4" s="335"/>
      <c r="D4" s="336"/>
      <c r="E4" s="336"/>
      <c r="F4" s="336"/>
      <c r="G4" s="336"/>
      <c r="H4" s="336"/>
      <c r="I4" s="337"/>
    </row>
    <row r="5" spans="2:9" ht="18.75" x14ac:dyDescent="0.25">
      <c r="B5" s="3" t="s">
        <v>0</v>
      </c>
      <c r="C5" s="331"/>
      <c r="D5" s="331"/>
      <c r="E5" s="331"/>
      <c r="F5" s="331"/>
      <c r="G5" s="331"/>
      <c r="H5" s="331"/>
      <c r="I5" s="331"/>
    </row>
    <row r="6" spans="2:9" ht="18.75" x14ac:dyDescent="0.25">
      <c r="B6" s="3" t="s">
        <v>306</v>
      </c>
      <c r="C6" s="331"/>
      <c r="D6" s="331"/>
      <c r="E6" s="331"/>
      <c r="F6" s="331"/>
      <c r="G6" s="331"/>
      <c r="H6" s="331"/>
      <c r="I6" s="331"/>
    </row>
    <row r="7" spans="2:9" ht="18.75" x14ac:dyDescent="0.25">
      <c r="B7" s="3" t="s">
        <v>5</v>
      </c>
      <c r="C7" s="331"/>
      <c r="D7" s="331"/>
      <c r="E7" s="331"/>
      <c r="F7" s="331"/>
      <c r="G7" s="331"/>
      <c r="H7" s="331"/>
      <c r="I7" s="331"/>
    </row>
    <row r="8" spans="2:9" ht="18.75" x14ac:dyDescent="0.25">
      <c r="B8" s="292" t="s">
        <v>78</v>
      </c>
      <c r="C8" s="293"/>
      <c r="D8" s="311"/>
      <c r="E8" s="312"/>
      <c r="F8" s="312"/>
      <c r="G8" s="232" t="s">
        <v>141</v>
      </c>
      <c r="H8" s="232" t="s">
        <v>142</v>
      </c>
      <c r="I8" s="232" t="s">
        <v>144</v>
      </c>
    </row>
    <row r="9" spans="2:9" ht="24" customHeight="1" x14ac:dyDescent="0.25">
      <c r="B9" s="325" t="s">
        <v>26</v>
      </c>
      <c r="C9" s="327"/>
      <c r="D9" s="328"/>
      <c r="E9" s="3" t="s">
        <v>3</v>
      </c>
      <c r="F9" s="3"/>
      <c r="G9" s="259"/>
      <c r="H9" s="258"/>
      <c r="I9" s="229">
        <f>G9+H9</f>
        <v>0</v>
      </c>
    </row>
    <row r="10" spans="2:9" ht="21.75" customHeight="1" x14ac:dyDescent="0.25">
      <c r="B10" s="326"/>
      <c r="C10" s="329"/>
      <c r="D10" s="330"/>
      <c r="E10" s="3" t="s">
        <v>4</v>
      </c>
      <c r="F10" s="3"/>
      <c r="G10" s="259"/>
      <c r="H10" s="258"/>
      <c r="I10" s="229">
        <f>G10+H10</f>
        <v>0</v>
      </c>
    </row>
    <row r="11" spans="2:9" ht="18.75" x14ac:dyDescent="0.25">
      <c r="B11" s="5" t="s">
        <v>255</v>
      </c>
      <c r="C11" s="309"/>
      <c r="D11" s="310"/>
      <c r="E11" s="3" t="s">
        <v>127</v>
      </c>
      <c r="F11" s="3"/>
      <c r="G11" s="259"/>
      <c r="H11" s="260"/>
      <c r="I11" s="229">
        <f>G11+H11</f>
        <v>0</v>
      </c>
    </row>
    <row r="12" spans="2:9" ht="18.75" x14ac:dyDescent="0.25">
      <c r="B12" s="5" t="s">
        <v>256</v>
      </c>
      <c r="C12" s="309"/>
      <c r="D12" s="310"/>
      <c r="E12" s="3" t="s">
        <v>35</v>
      </c>
      <c r="F12" s="3"/>
      <c r="G12" s="259"/>
      <c r="H12" s="258"/>
      <c r="I12" s="229">
        <f>G12+H12</f>
        <v>0</v>
      </c>
    </row>
    <row r="13" spans="2:9" ht="18.75" x14ac:dyDescent="0.25">
      <c r="B13" s="108" t="s">
        <v>2</v>
      </c>
      <c r="C13" s="350">
        <f>IF(OR(C11=0,C12=0),0,(C12-C11+1))</f>
        <v>0</v>
      </c>
      <c r="D13" s="351"/>
      <c r="E13" s="292" t="s">
        <v>143</v>
      </c>
      <c r="F13" s="313"/>
      <c r="G13" s="229">
        <f>SUM(G9:G12)</f>
        <v>0</v>
      </c>
      <c r="H13" s="229">
        <f>SUM(H9:H12)</f>
        <v>0</v>
      </c>
      <c r="I13" s="229">
        <f>SUM(I9:I12)</f>
        <v>0</v>
      </c>
    </row>
    <row r="14" spans="2:9" ht="15.75" x14ac:dyDescent="0.25">
      <c r="B14" s="6" t="s">
        <v>25</v>
      </c>
      <c r="C14" s="127"/>
      <c r="D14" s="332"/>
      <c r="E14" s="332"/>
      <c r="F14" s="332"/>
      <c r="G14" s="332"/>
      <c r="H14" s="332"/>
      <c r="I14" s="333"/>
    </row>
    <row r="15" spans="2:9" ht="6" customHeight="1" x14ac:dyDescent="0.25">
      <c r="B15" s="10"/>
      <c r="C15" s="10"/>
      <c r="D15" s="10"/>
      <c r="E15" s="11"/>
      <c r="F15" s="11"/>
      <c r="G15" s="11"/>
      <c r="H15" s="11"/>
      <c r="I15" s="11"/>
    </row>
    <row r="16" spans="2:9" s="1" customFormat="1" ht="15.75" customHeight="1" x14ac:dyDescent="0.25">
      <c r="B16" s="12" t="s">
        <v>7</v>
      </c>
      <c r="C16" s="13"/>
      <c r="D16" s="13"/>
      <c r="E16" s="13"/>
      <c r="F16" s="13"/>
      <c r="G16" s="13"/>
      <c r="H16" s="13"/>
      <c r="I16" s="13"/>
    </row>
    <row r="17" spans="2:9" ht="9" customHeight="1" x14ac:dyDescent="0.25">
      <c r="B17" s="14"/>
      <c r="C17" s="14"/>
      <c r="D17" s="14"/>
      <c r="E17" s="14"/>
      <c r="F17" s="14"/>
      <c r="G17" s="14"/>
      <c r="H17" s="14"/>
      <c r="I17" s="14"/>
    </row>
    <row r="18" spans="2:9" ht="15.75" x14ac:dyDescent="0.25">
      <c r="B18" s="128" t="s">
        <v>8</v>
      </c>
      <c r="C18" s="334" t="s">
        <v>9</v>
      </c>
      <c r="D18" s="334"/>
      <c r="E18" s="334"/>
      <c r="F18" s="334"/>
      <c r="G18" s="334"/>
      <c r="H18" s="334"/>
      <c r="I18" s="334"/>
    </row>
    <row r="19" spans="2:9" ht="18.75" customHeight="1" x14ac:dyDescent="0.25">
      <c r="B19" s="4"/>
      <c r="C19" s="294" t="s">
        <v>198</v>
      </c>
      <c r="D19" s="294"/>
      <c r="E19" s="294"/>
      <c r="F19" s="294"/>
      <c r="G19" s="294"/>
      <c r="H19" s="294"/>
      <c r="I19" s="294"/>
    </row>
    <row r="20" spans="2:9" ht="18.75" customHeight="1" x14ac:dyDescent="0.25">
      <c r="B20" s="4"/>
      <c r="C20" s="294" t="s">
        <v>307</v>
      </c>
      <c r="D20" s="294"/>
      <c r="E20" s="294"/>
      <c r="F20" s="294"/>
      <c r="G20" s="294"/>
      <c r="H20" s="294"/>
      <c r="I20" s="294"/>
    </row>
    <row r="21" spans="2:9" ht="18.75" customHeight="1" x14ac:dyDescent="0.25">
      <c r="B21" s="230">
        <f>B19+B20</f>
        <v>0</v>
      </c>
      <c r="C21" s="314" t="s">
        <v>308</v>
      </c>
      <c r="D21" s="315"/>
      <c r="E21" s="315"/>
      <c r="F21" s="315"/>
      <c r="G21" s="315"/>
      <c r="H21" s="315"/>
      <c r="I21" s="316"/>
    </row>
    <row r="22" spans="2:9" ht="18.75" x14ac:dyDescent="0.25">
      <c r="B22" s="4"/>
      <c r="C22" s="338" t="s">
        <v>10</v>
      </c>
      <c r="D22" s="338"/>
      <c r="E22" s="338"/>
      <c r="F22" s="338"/>
      <c r="G22" s="338"/>
      <c r="H22" s="338"/>
      <c r="I22" s="338"/>
    </row>
    <row r="23" spans="2:9" ht="18.75" x14ac:dyDescent="0.25">
      <c r="B23" s="231">
        <f>0.7*B22</f>
        <v>0</v>
      </c>
      <c r="C23" s="294" t="s">
        <v>17</v>
      </c>
      <c r="D23" s="294"/>
      <c r="E23" s="294"/>
      <c r="F23" s="294"/>
      <c r="G23" s="294"/>
      <c r="H23" s="294"/>
      <c r="I23" s="294"/>
    </row>
    <row r="24" spans="2:9" ht="30" customHeight="1" x14ac:dyDescent="0.25">
      <c r="B24" s="231">
        <f>MIN(C13*I9*45,B23,B22-B21)</f>
        <v>0</v>
      </c>
      <c r="C24" s="294" t="s">
        <v>311</v>
      </c>
      <c r="D24" s="294"/>
      <c r="E24" s="294"/>
      <c r="F24" s="294"/>
      <c r="G24" s="294"/>
      <c r="H24" s="294"/>
      <c r="I24" s="294"/>
    </row>
    <row r="25" spans="2:9" ht="18.75" x14ac:dyDescent="0.25">
      <c r="B25" s="258"/>
      <c r="C25" s="352" t="s">
        <v>254</v>
      </c>
      <c r="D25" s="352"/>
      <c r="E25" s="352"/>
      <c r="F25" s="352"/>
      <c r="G25" s="352"/>
      <c r="H25" s="352"/>
      <c r="I25" s="352"/>
    </row>
    <row r="26" spans="2:9" ht="19.5" thickBot="1" x14ac:dyDescent="0.3">
      <c r="B26" s="14"/>
      <c r="C26" s="14"/>
      <c r="D26" s="14"/>
      <c r="E26" s="14"/>
      <c r="F26" s="14"/>
      <c r="G26" s="14"/>
      <c r="H26" s="14"/>
      <c r="I26" s="14"/>
    </row>
    <row r="27" spans="2:9" ht="23.25" x14ac:dyDescent="0.35">
      <c r="B27" s="13" t="s">
        <v>21</v>
      </c>
      <c r="C27" s="342"/>
      <c r="D27" s="343"/>
      <c r="E27" s="302" t="s">
        <v>129</v>
      </c>
      <c r="F27" s="303"/>
      <c r="G27" s="303"/>
      <c r="H27" s="303"/>
      <c r="I27" s="304"/>
    </row>
    <row r="28" spans="2:9" ht="18.75" customHeight="1" x14ac:dyDescent="0.25">
      <c r="B28" s="13" t="s">
        <v>13</v>
      </c>
      <c r="C28" s="353"/>
      <c r="D28" s="354"/>
      <c r="E28" s="305" t="s">
        <v>128</v>
      </c>
      <c r="F28" s="306"/>
      <c r="G28" s="306"/>
      <c r="H28" s="306"/>
      <c r="I28" s="307"/>
    </row>
    <row r="29" spans="2:9" ht="18.75" customHeight="1" x14ac:dyDescent="0.25">
      <c r="B29" s="13" t="s">
        <v>11</v>
      </c>
      <c r="C29" s="346"/>
      <c r="D29" s="347"/>
      <c r="E29" s="305"/>
      <c r="F29" s="306"/>
      <c r="G29" s="306"/>
      <c r="H29" s="306"/>
      <c r="I29" s="307"/>
    </row>
    <row r="30" spans="2:9" ht="18.75" customHeight="1" x14ac:dyDescent="0.25">
      <c r="B30" s="13" t="s">
        <v>12</v>
      </c>
      <c r="C30" s="348"/>
      <c r="D30" s="349"/>
      <c r="E30" s="305"/>
      <c r="F30" s="306"/>
      <c r="G30" s="306"/>
      <c r="H30" s="306"/>
      <c r="I30" s="307"/>
    </row>
    <row r="31" spans="2:9" ht="18.75" x14ac:dyDescent="0.25">
      <c r="B31" s="14"/>
      <c r="C31" s="14"/>
      <c r="D31" s="14"/>
      <c r="E31" s="102"/>
      <c r="F31" s="103"/>
      <c r="G31" s="103"/>
      <c r="H31" s="103"/>
      <c r="I31" s="104"/>
    </row>
    <row r="32" spans="2:9" ht="15.75" x14ac:dyDescent="0.25">
      <c r="B32" s="13" t="s">
        <v>14</v>
      </c>
      <c r="C32" s="339"/>
      <c r="D32" s="340"/>
      <c r="E32" s="82"/>
      <c r="F32" s="11"/>
      <c r="G32" s="11"/>
      <c r="H32" s="11"/>
      <c r="I32" s="81"/>
    </row>
    <row r="33" spans="2:9" ht="16.5" thickBot="1" x14ac:dyDescent="0.3">
      <c r="B33" s="13" t="s">
        <v>13</v>
      </c>
      <c r="C33" s="353"/>
      <c r="D33" s="354"/>
      <c r="E33" s="299" t="s">
        <v>15</v>
      </c>
      <c r="F33" s="300"/>
      <c r="G33" s="300"/>
      <c r="H33" s="300"/>
      <c r="I33" s="301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320" t="s">
        <v>16</v>
      </c>
      <c r="C35" s="321"/>
      <c r="D35" s="321"/>
      <c r="E35" s="321"/>
      <c r="F35" s="321"/>
      <c r="G35" s="321"/>
      <c r="H35" s="321"/>
      <c r="I35" s="32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ht="18.75" x14ac:dyDescent="0.25">
      <c r="B37" s="4"/>
      <c r="C37" s="294" t="s">
        <v>135</v>
      </c>
      <c r="D37" s="294"/>
      <c r="E37" s="294"/>
      <c r="F37" s="294"/>
      <c r="G37" s="294"/>
      <c r="H37" s="294"/>
      <c r="I37" s="294"/>
    </row>
    <row r="38" spans="2:9" ht="18.75" x14ac:dyDescent="0.25">
      <c r="B38" s="4"/>
      <c r="C38" s="294" t="s">
        <v>18</v>
      </c>
      <c r="D38" s="294"/>
      <c r="E38" s="294"/>
      <c r="F38" s="294"/>
      <c r="G38" s="294"/>
      <c r="H38" s="294"/>
      <c r="I38" s="294"/>
    </row>
    <row r="39" spans="2:9" ht="18.75" x14ac:dyDescent="0.25">
      <c r="B39" s="4"/>
      <c r="C39" s="294" t="s">
        <v>19</v>
      </c>
      <c r="D39" s="294"/>
      <c r="E39" s="294"/>
      <c r="F39" s="294"/>
      <c r="G39" s="294"/>
      <c r="H39" s="294"/>
      <c r="I39" s="294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ht="15.75" x14ac:dyDescent="0.25">
      <c r="B41" s="13" t="s">
        <v>20</v>
      </c>
      <c r="C41" s="2"/>
      <c r="D41" s="2"/>
      <c r="E41" s="2"/>
      <c r="F41" s="2"/>
      <c r="G41" s="2"/>
      <c r="H41" s="2"/>
      <c r="I41" s="2"/>
    </row>
    <row r="42" spans="2:9" ht="15.75" x14ac:dyDescent="0.25">
      <c r="B42" s="13" t="s">
        <v>13</v>
      </c>
      <c r="C42" s="2"/>
      <c r="D42" s="2"/>
      <c r="E42" s="2"/>
      <c r="F42" s="2"/>
      <c r="G42" s="2"/>
      <c r="H42" s="2"/>
      <c r="I42" s="2"/>
    </row>
    <row r="43" spans="2:9" ht="6.75" customHeight="1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16" t="s">
        <v>22</v>
      </c>
      <c r="C44" s="2" t="s">
        <v>122</v>
      </c>
      <c r="D44" s="2"/>
      <c r="E44" s="2"/>
      <c r="F44" s="2"/>
      <c r="G44" s="2"/>
      <c r="H44" s="2"/>
      <c r="I44" s="2"/>
    </row>
    <row r="45" spans="2:9" x14ac:dyDescent="0.25">
      <c r="B45" s="2"/>
      <c r="C45" s="2" t="s">
        <v>23</v>
      </c>
      <c r="D45" s="2"/>
      <c r="E45" s="2"/>
      <c r="F45" s="2"/>
      <c r="G45" s="2"/>
      <c r="H45" s="2"/>
      <c r="I45" s="2"/>
    </row>
    <row r="46" spans="2:9" x14ac:dyDescent="0.25">
      <c r="B46" s="2"/>
      <c r="C46" s="2" t="s">
        <v>24</v>
      </c>
      <c r="D46" s="2"/>
      <c r="E46" s="2"/>
      <c r="F46" s="2"/>
      <c r="G46" s="2"/>
      <c r="H46" s="2"/>
      <c r="I46" s="2"/>
    </row>
    <row r="47" spans="2:9" x14ac:dyDescent="0.25">
      <c r="B47" s="2"/>
      <c r="C47" s="2" t="s">
        <v>278</v>
      </c>
      <c r="D47" s="2"/>
      <c r="E47" s="2"/>
      <c r="F47" s="2"/>
      <c r="G47" s="2"/>
      <c r="H47" s="2"/>
      <c r="I47" s="2"/>
    </row>
    <row r="48" spans="2:9" x14ac:dyDescent="0.25">
      <c r="B48" s="2"/>
      <c r="C48" s="2" t="s">
        <v>279</v>
      </c>
      <c r="D48" s="2"/>
      <c r="E48" s="2"/>
      <c r="F48" s="2"/>
      <c r="G48" s="2"/>
      <c r="H48" s="2"/>
      <c r="I48" s="2"/>
    </row>
    <row r="49" spans="2:9" x14ac:dyDescent="0.25">
      <c r="B49" s="2"/>
      <c r="C49" s="308" t="s">
        <v>145</v>
      </c>
      <c r="D49" s="308"/>
      <c r="E49" s="2"/>
      <c r="F49" s="2"/>
      <c r="G49" s="2"/>
      <c r="H49" s="2"/>
      <c r="I49" s="2"/>
    </row>
    <row r="50" spans="2:9" x14ac:dyDescent="0.25">
      <c r="B50" s="2"/>
      <c r="C50" s="2" t="s">
        <v>136</v>
      </c>
      <c r="D50" s="2"/>
      <c r="E50" s="2"/>
      <c r="F50" s="2"/>
      <c r="G50" s="2"/>
      <c r="H50" s="2"/>
      <c r="I50" s="2"/>
    </row>
    <row r="51" spans="2:9" ht="6.75" customHeight="1" x14ac:dyDescent="0.25">
      <c r="B51" s="2"/>
      <c r="C51" s="2"/>
      <c r="D51" s="2"/>
      <c r="E51" s="2"/>
      <c r="F51" s="2"/>
      <c r="G51" s="2"/>
      <c r="H51" s="2"/>
      <c r="I51" s="2"/>
    </row>
    <row r="52" spans="2:9" ht="40.5" customHeight="1" x14ac:dyDescent="0.25">
      <c r="B52" s="106" t="s">
        <v>280</v>
      </c>
      <c r="C52" s="298" t="s">
        <v>281</v>
      </c>
      <c r="D52" s="298"/>
      <c r="E52" s="298"/>
      <c r="F52" s="298"/>
      <c r="G52" s="298"/>
      <c r="H52" s="298"/>
      <c r="I52" s="298"/>
    </row>
    <row r="53" spans="2:9" ht="6.75" customHeight="1" x14ac:dyDescent="0.25">
      <c r="B53" s="2"/>
      <c r="C53" s="2"/>
      <c r="D53" s="2"/>
      <c r="E53" s="2"/>
      <c r="F53" s="2"/>
      <c r="G53" s="2"/>
      <c r="H53" s="2"/>
      <c r="I53" s="2"/>
    </row>
    <row r="54" spans="2:9" ht="18" customHeight="1" x14ac:dyDescent="0.25">
      <c r="B54" s="295" t="s">
        <v>146</v>
      </c>
      <c r="C54" s="296"/>
      <c r="D54" s="296"/>
      <c r="E54" s="296"/>
      <c r="F54" s="296"/>
      <c r="G54" s="296"/>
      <c r="H54" s="296"/>
      <c r="I54" s="297"/>
    </row>
    <row r="55" spans="2:9" x14ac:dyDescent="0.25">
      <c r="B55" s="295" t="s">
        <v>149</v>
      </c>
      <c r="C55" s="296"/>
      <c r="D55" s="296"/>
      <c r="E55" s="296"/>
      <c r="F55" s="296"/>
      <c r="G55" s="296"/>
      <c r="H55" s="296"/>
      <c r="I55" s="297"/>
    </row>
    <row r="56" spans="2:9" ht="3" customHeight="1" x14ac:dyDescent="0.25"/>
  </sheetData>
  <protectedRanges>
    <protectedRange sqref="B2:I3 B5:I8" name="Oblast1_2"/>
    <protectedRange sqref="B4:I4" name="Oblast1_1_1"/>
  </protectedRanges>
  <mergeCells count="39">
    <mergeCell ref="B35:I35"/>
    <mergeCell ref="C39:I39"/>
    <mergeCell ref="C49:D49"/>
    <mergeCell ref="C52:I52"/>
    <mergeCell ref="B55:I55"/>
    <mergeCell ref="C37:I37"/>
    <mergeCell ref="C38:I38"/>
    <mergeCell ref="B54:I54"/>
    <mergeCell ref="C23:I23"/>
    <mergeCell ref="E27:I27"/>
    <mergeCell ref="E28:I30"/>
    <mergeCell ref="E33:I33"/>
    <mergeCell ref="C24:I24"/>
    <mergeCell ref="C25:I25"/>
    <mergeCell ref="C27:D27"/>
    <mergeCell ref="C28:D28"/>
    <mergeCell ref="C29:D29"/>
    <mergeCell ref="C30:D30"/>
    <mergeCell ref="C32:D32"/>
    <mergeCell ref="C33:D33"/>
    <mergeCell ref="C22:I22"/>
    <mergeCell ref="B9:B10"/>
    <mergeCell ref="C9:D10"/>
    <mergeCell ref="C11:D11"/>
    <mergeCell ref="C12:D12"/>
    <mergeCell ref="C13:D13"/>
    <mergeCell ref="E13:F13"/>
    <mergeCell ref="D14:I14"/>
    <mergeCell ref="C18:I18"/>
    <mergeCell ref="C19:I19"/>
    <mergeCell ref="C20:I20"/>
    <mergeCell ref="C21:I21"/>
    <mergeCell ref="B8:C8"/>
    <mergeCell ref="D8:F8"/>
    <mergeCell ref="B2:I2"/>
    <mergeCell ref="C4:I4"/>
    <mergeCell ref="C5:I5"/>
    <mergeCell ref="C6:I6"/>
    <mergeCell ref="C7:I7"/>
  </mergeCells>
  <conditionalFormatting sqref="B21">
    <cfRule type="cellIs" dxfId="14" priority="2" operator="lessThan">
      <formula>0.3*$B$22</formula>
    </cfRule>
    <cfRule type="cellIs" dxfId="13" priority="3" operator="lessThan">
      <formula>0.3*$B$22</formula>
    </cfRule>
  </conditionalFormatting>
  <conditionalFormatting sqref="C13">
    <cfRule type="cellIs" dxfId="12" priority="1" operator="lessThan">
      <formula>7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53"/>
  <sheetViews>
    <sheetView view="pageBreakPreview" topLeftCell="A29" zoomScaleNormal="100" zoomScaleSheetLayoutView="100" workbookViewId="0">
      <selection activeCell="C38" sqref="C38:I38"/>
    </sheetView>
  </sheetViews>
  <sheetFormatPr defaultRowHeight="15" x14ac:dyDescent="0.25"/>
  <cols>
    <col min="1" max="1" width="0.5703125" customWidth="1"/>
    <col min="2" max="2" width="19" customWidth="1"/>
    <col min="4" max="4" width="14.85546875" customWidth="1"/>
    <col min="6" max="6" width="19.7109375" customWidth="1"/>
    <col min="7" max="8" width="10" customWidth="1"/>
    <col min="9" max="9" width="9" customWidth="1"/>
    <col min="10" max="10" width="0.5703125" customWidth="1"/>
  </cols>
  <sheetData>
    <row r="1" spans="2:9" ht="3" customHeight="1" x14ac:dyDescent="0.25"/>
    <row r="2" spans="2:9" ht="18.75" x14ac:dyDescent="0.25">
      <c r="B2" s="317" t="s">
        <v>283</v>
      </c>
      <c r="C2" s="318"/>
      <c r="D2" s="318"/>
      <c r="E2" s="318"/>
      <c r="F2" s="318"/>
      <c r="G2" s="318"/>
      <c r="H2" s="318"/>
      <c r="I2" s="319"/>
    </row>
    <row r="3" spans="2:9" ht="15.75" thickBot="1" x14ac:dyDescent="0.3">
      <c r="B3" s="2"/>
      <c r="C3" s="2"/>
      <c r="D3" s="2"/>
      <c r="E3" s="2"/>
      <c r="F3" s="2"/>
      <c r="G3" s="2"/>
      <c r="H3" s="2"/>
      <c r="I3" s="2"/>
    </row>
    <row r="4" spans="2:9" ht="19.5" thickBot="1" x14ac:dyDescent="0.3">
      <c r="B4" s="99" t="s">
        <v>126</v>
      </c>
      <c r="C4" s="335"/>
      <c r="D4" s="336"/>
      <c r="E4" s="336"/>
      <c r="F4" s="336"/>
      <c r="G4" s="336"/>
      <c r="H4" s="336"/>
      <c r="I4" s="337"/>
    </row>
    <row r="5" spans="2:9" ht="18.75" x14ac:dyDescent="0.25">
      <c r="B5" s="3" t="s">
        <v>0</v>
      </c>
      <c r="C5" s="331"/>
      <c r="D5" s="331"/>
      <c r="E5" s="331"/>
      <c r="F5" s="331"/>
      <c r="G5" s="331"/>
      <c r="H5" s="331"/>
      <c r="I5" s="331"/>
    </row>
    <row r="6" spans="2:9" ht="18.75" x14ac:dyDescent="0.25">
      <c r="B6" s="3" t="s">
        <v>306</v>
      </c>
      <c r="C6" s="331"/>
      <c r="D6" s="331"/>
      <c r="E6" s="331"/>
      <c r="F6" s="331"/>
      <c r="G6" s="331"/>
      <c r="H6" s="331"/>
      <c r="I6" s="331"/>
    </row>
    <row r="7" spans="2:9" ht="18.75" x14ac:dyDescent="0.25">
      <c r="B7" s="3" t="s">
        <v>76</v>
      </c>
      <c r="C7" s="331"/>
      <c r="D7" s="331"/>
      <c r="E7" s="331"/>
      <c r="F7" s="331"/>
      <c r="G7" s="331"/>
      <c r="H7" s="331"/>
      <c r="I7" s="331"/>
    </row>
    <row r="8" spans="2:9" ht="18.75" x14ac:dyDescent="0.25">
      <c r="B8" s="292" t="s">
        <v>78</v>
      </c>
      <c r="C8" s="293"/>
      <c r="D8" s="311"/>
      <c r="E8" s="312"/>
      <c r="F8" s="312"/>
      <c r="G8" s="232" t="s">
        <v>141</v>
      </c>
      <c r="H8" s="232" t="s">
        <v>142</v>
      </c>
      <c r="I8" s="232" t="s">
        <v>144</v>
      </c>
    </row>
    <row r="9" spans="2:9" ht="20.25" customHeight="1" x14ac:dyDescent="0.25">
      <c r="B9" s="325" t="s">
        <v>26</v>
      </c>
      <c r="C9" s="327"/>
      <c r="D9" s="328"/>
      <c r="E9" s="3" t="s">
        <v>131</v>
      </c>
      <c r="F9" s="3"/>
      <c r="G9" s="259"/>
      <c r="H9" s="259"/>
      <c r="I9" s="229">
        <v>0</v>
      </c>
    </row>
    <row r="10" spans="2:9" ht="21.75" customHeight="1" x14ac:dyDescent="0.25">
      <c r="B10" s="326"/>
      <c r="C10" s="329"/>
      <c r="D10" s="330"/>
      <c r="E10" s="3" t="s">
        <v>132</v>
      </c>
      <c r="F10" s="3"/>
      <c r="G10" s="259"/>
      <c r="H10" s="259"/>
      <c r="I10" s="229">
        <v>0</v>
      </c>
    </row>
    <row r="11" spans="2:9" ht="18.75" x14ac:dyDescent="0.25">
      <c r="B11" s="5" t="s">
        <v>1</v>
      </c>
      <c r="C11" s="355"/>
      <c r="D11" s="356"/>
      <c r="E11" s="5" t="s">
        <v>28</v>
      </c>
      <c r="F11" s="17"/>
      <c r="G11" s="261"/>
      <c r="H11" s="261"/>
      <c r="I11" s="229">
        <v>0</v>
      </c>
    </row>
    <row r="12" spans="2:9" ht="18.75" x14ac:dyDescent="0.25">
      <c r="B12" s="5" t="s">
        <v>130</v>
      </c>
      <c r="C12" s="366"/>
      <c r="D12" s="367"/>
      <c r="E12" s="3" t="s">
        <v>133</v>
      </c>
      <c r="F12" s="3"/>
      <c r="G12" s="229">
        <f>SUM(G9:G11)</f>
        <v>0</v>
      </c>
      <c r="H12" s="229">
        <f>SUM(H9:H11)</f>
        <v>0</v>
      </c>
      <c r="I12" s="230">
        <f>SUM(I9:I11)</f>
        <v>0</v>
      </c>
    </row>
    <row r="13" spans="2:9" ht="15.75" x14ac:dyDescent="0.25">
      <c r="B13" s="6" t="s">
        <v>25</v>
      </c>
      <c r="C13" s="7"/>
      <c r="D13" s="332"/>
      <c r="E13" s="332"/>
      <c r="F13" s="332"/>
      <c r="G13" s="332"/>
      <c r="H13" s="332"/>
      <c r="I13" s="333"/>
    </row>
    <row r="14" spans="2:9" ht="6" customHeight="1" x14ac:dyDescent="0.25">
      <c r="B14" s="10"/>
      <c r="C14" s="10"/>
      <c r="D14" s="10"/>
      <c r="E14" s="11"/>
      <c r="F14" s="11"/>
      <c r="G14" s="11"/>
      <c r="H14" s="11"/>
      <c r="I14" s="11"/>
    </row>
    <row r="15" spans="2:9" s="1" customFormat="1" ht="15.75" customHeight="1" x14ac:dyDescent="0.25">
      <c r="B15" s="12" t="s">
        <v>7</v>
      </c>
      <c r="C15" s="13"/>
      <c r="D15" s="13"/>
      <c r="E15" s="13"/>
      <c r="F15" s="13"/>
      <c r="G15" s="13"/>
      <c r="H15" s="13"/>
      <c r="I15" s="13"/>
    </row>
    <row r="16" spans="2:9" ht="9" customHeight="1" x14ac:dyDescent="0.25">
      <c r="B16" s="14"/>
      <c r="C16" s="14"/>
      <c r="D16" s="14"/>
      <c r="E16" s="14"/>
      <c r="F16" s="14"/>
      <c r="G16" s="14"/>
      <c r="H16" s="14"/>
      <c r="I16" s="14"/>
    </row>
    <row r="17" spans="2:9" ht="15.75" x14ac:dyDescent="0.25">
      <c r="B17" s="49" t="s">
        <v>8</v>
      </c>
      <c r="C17" s="334" t="s">
        <v>9</v>
      </c>
      <c r="D17" s="334"/>
      <c r="E17" s="334"/>
      <c r="F17" s="334"/>
      <c r="G17" s="334"/>
      <c r="H17" s="334"/>
      <c r="I17" s="334"/>
    </row>
    <row r="18" spans="2:9" ht="18.75" customHeight="1" x14ac:dyDescent="0.25">
      <c r="B18" s="4"/>
      <c r="C18" s="365" t="s">
        <v>199</v>
      </c>
      <c r="D18" s="365"/>
      <c r="E18" s="365"/>
      <c r="F18" s="365"/>
      <c r="G18" s="365"/>
      <c r="H18" s="365"/>
      <c r="I18" s="365"/>
    </row>
    <row r="19" spans="2:9" ht="18.75" customHeight="1" x14ac:dyDescent="0.25">
      <c r="B19" s="4"/>
      <c r="C19" s="294" t="s">
        <v>307</v>
      </c>
      <c r="D19" s="294"/>
      <c r="E19" s="294"/>
      <c r="F19" s="294"/>
      <c r="G19" s="294"/>
      <c r="H19" s="294"/>
      <c r="I19" s="294"/>
    </row>
    <row r="20" spans="2:9" ht="18.75" customHeight="1" x14ac:dyDescent="0.25">
      <c r="B20" s="230">
        <f>B18+B19</f>
        <v>0</v>
      </c>
      <c r="C20" s="314" t="s">
        <v>308</v>
      </c>
      <c r="D20" s="315"/>
      <c r="E20" s="315"/>
      <c r="F20" s="315"/>
      <c r="G20" s="315"/>
      <c r="H20" s="315"/>
      <c r="I20" s="316"/>
    </row>
    <row r="21" spans="2:9" ht="18.75" x14ac:dyDescent="0.25">
      <c r="B21" s="4"/>
      <c r="C21" s="338" t="s">
        <v>29</v>
      </c>
      <c r="D21" s="338"/>
      <c r="E21" s="338"/>
      <c r="F21" s="338"/>
      <c r="G21" s="338"/>
      <c r="H21" s="338"/>
      <c r="I21" s="338"/>
    </row>
    <row r="22" spans="2:9" ht="18.75" x14ac:dyDescent="0.25">
      <c r="B22" s="231">
        <f>0.5*B21</f>
        <v>0</v>
      </c>
      <c r="C22" s="294" t="s">
        <v>27</v>
      </c>
      <c r="D22" s="294"/>
      <c r="E22" s="294"/>
      <c r="F22" s="294"/>
      <c r="G22" s="294"/>
      <c r="H22" s="294"/>
      <c r="I22" s="294"/>
    </row>
    <row r="23" spans="2:9" ht="30" customHeight="1" x14ac:dyDescent="0.25">
      <c r="B23" s="231">
        <f>MIN(C12*(I9+I10)*18,B22,B21-B20,30000)</f>
        <v>0</v>
      </c>
      <c r="C23" s="294" t="s">
        <v>312</v>
      </c>
      <c r="D23" s="294"/>
      <c r="E23" s="294"/>
      <c r="F23" s="294"/>
      <c r="G23" s="294"/>
      <c r="H23" s="294"/>
      <c r="I23" s="294"/>
    </row>
    <row r="24" spans="2:9" ht="18.75" x14ac:dyDescent="0.25">
      <c r="B24" s="258"/>
      <c r="C24" s="352" t="s">
        <v>254</v>
      </c>
      <c r="D24" s="352"/>
      <c r="E24" s="352"/>
      <c r="F24" s="352"/>
      <c r="G24" s="352"/>
      <c r="H24" s="352"/>
      <c r="I24" s="352"/>
    </row>
    <row r="25" spans="2:9" ht="19.5" thickBot="1" x14ac:dyDescent="0.3">
      <c r="B25" s="14"/>
      <c r="C25" s="14"/>
      <c r="D25" s="14"/>
      <c r="E25" s="14"/>
      <c r="F25" s="14"/>
      <c r="G25" s="14"/>
      <c r="H25" s="14"/>
      <c r="I25" s="14"/>
    </row>
    <row r="26" spans="2:9" ht="23.25" x14ac:dyDescent="0.35">
      <c r="B26" s="13" t="s">
        <v>21</v>
      </c>
      <c r="C26" s="363"/>
      <c r="D26" s="364"/>
      <c r="E26" s="302" t="s">
        <v>129</v>
      </c>
      <c r="F26" s="303"/>
      <c r="G26" s="303"/>
      <c r="H26" s="303"/>
      <c r="I26" s="304"/>
    </row>
    <row r="27" spans="2:9" ht="18.75" customHeight="1" x14ac:dyDescent="0.25">
      <c r="B27" s="13" t="s">
        <v>13</v>
      </c>
      <c r="C27" s="353"/>
      <c r="D27" s="354"/>
      <c r="E27" s="305" t="s">
        <v>128</v>
      </c>
      <c r="F27" s="306"/>
      <c r="G27" s="306"/>
      <c r="H27" s="306"/>
      <c r="I27" s="307"/>
    </row>
    <row r="28" spans="2:9" ht="18.75" customHeight="1" x14ac:dyDescent="0.25">
      <c r="B28" s="13" t="s">
        <v>11</v>
      </c>
      <c r="C28" s="357"/>
      <c r="D28" s="358"/>
      <c r="E28" s="305"/>
      <c r="F28" s="306"/>
      <c r="G28" s="306"/>
      <c r="H28" s="306"/>
      <c r="I28" s="307"/>
    </row>
    <row r="29" spans="2:9" ht="18.75" customHeight="1" x14ac:dyDescent="0.25">
      <c r="B29" s="13" t="s">
        <v>12</v>
      </c>
      <c r="C29" s="359"/>
      <c r="D29" s="360"/>
      <c r="E29" s="305"/>
      <c r="F29" s="306"/>
      <c r="G29" s="306"/>
      <c r="H29" s="306"/>
      <c r="I29" s="307"/>
    </row>
    <row r="30" spans="2:9" ht="18.75" x14ac:dyDescent="0.25">
      <c r="B30" s="14"/>
      <c r="C30" s="14"/>
      <c r="D30" s="14"/>
      <c r="E30" s="102"/>
      <c r="F30" s="103"/>
      <c r="G30" s="103"/>
      <c r="H30" s="103"/>
      <c r="I30" s="104"/>
    </row>
    <row r="31" spans="2:9" ht="15.75" x14ac:dyDescent="0.25">
      <c r="B31" s="13" t="s">
        <v>14</v>
      </c>
      <c r="C31" s="361"/>
      <c r="D31" s="362"/>
      <c r="E31" s="82"/>
      <c r="F31" s="11"/>
      <c r="G31" s="11"/>
      <c r="H31" s="11"/>
      <c r="I31" s="81"/>
    </row>
    <row r="32" spans="2:9" ht="16.5" thickBot="1" x14ac:dyDescent="0.3">
      <c r="B32" s="13" t="s">
        <v>13</v>
      </c>
      <c r="C32" s="361"/>
      <c r="D32" s="362"/>
      <c r="E32" s="299" t="s">
        <v>15</v>
      </c>
      <c r="F32" s="300"/>
      <c r="G32" s="300"/>
      <c r="H32" s="300"/>
      <c r="I32" s="301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95" t="s">
        <v>16</v>
      </c>
      <c r="C34" s="296"/>
      <c r="D34" s="296"/>
      <c r="E34" s="296"/>
      <c r="F34" s="296"/>
      <c r="G34" s="296"/>
      <c r="H34" s="296"/>
      <c r="I34" s="297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ht="18.75" x14ac:dyDescent="0.25">
      <c r="B36" s="4"/>
      <c r="C36" s="294" t="s">
        <v>135</v>
      </c>
      <c r="D36" s="294"/>
      <c r="E36" s="294"/>
      <c r="F36" s="294"/>
      <c r="G36" s="294"/>
      <c r="H36" s="294"/>
      <c r="I36" s="294"/>
    </row>
    <row r="37" spans="2:9" ht="18.75" x14ac:dyDescent="0.25">
      <c r="B37" s="4"/>
      <c r="C37" s="294" t="s">
        <v>18</v>
      </c>
      <c r="D37" s="294"/>
      <c r="E37" s="294"/>
      <c r="F37" s="294"/>
      <c r="G37" s="294"/>
      <c r="H37" s="294"/>
      <c r="I37" s="294"/>
    </row>
    <row r="38" spans="2:9" ht="18.75" x14ac:dyDescent="0.25">
      <c r="B38" s="4"/>
      <c r="C38" s="294" t="s">
        <v>30</v>
      </c>
      <c r="D38" s="294"/>
      <c r="E38" s="294"/>
      <c r="F38" s="294"/>
      <c r="G38" s="294"/>
      <c r="H38" s="294"/>
      <c r="I38" s="294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ht="15.75" x14ac:dyDescent="0.25">
      <c r="B40" s="13" t="s">
        <v>20</v>
      </c>
      <c r="C40" s="2"/>
      <c r="D40" s="2"/>
      <c r="E40" s="2"/>
      <c r="F40" s="2"/>
      <c r="G40" s="2"/>
      <c r="H40" s="2"/>
      <c r="I40" s="2"/>
    </row>
    <row r="41" spans="2:9" ht="15.75" x14ac:dyDescent="0.25">
      <c r="B41" s="13" t="s">
        <v>13</v>
      </c>
      <c r="C41" s="2"/>
      <c r="D41" s="2"/>
      <c r="E41" s="2"/>
      <c r="F41" s="2"/>
      <c r="G41" s="2"/>
      <c r="H41" s="2"/>
      <c r="I41" s="2"/>
    </row>
    <row r="42" spans="2:9" ht="6.75" customHeight="1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16" t="s">
        <v>22</v>
      </c>
      <c r="C43" s="2" t="s">
        <v>123</v>
      </c>
      <c r="D43" s="2"/>
      <c r="E43" s="2"/>
      <c r="F43" s="2"/>
      <c r="G43" s="2"/>
      <c r="H43" s="2"/>
      <c r="I43" s="2"/>
    </row>
    <row r="44" spans="2:9" x14ac:dyDescent="0.25">
      <c r="B44" s="2"/>
      <c r="C44" s="2" t="s">
        <v>31</v>
      </c>
      <c r="D44" s="2"/>
      <c r="E44" s="2"/>
      <c r="F44" s="2"/>
      <c r="G44" s="2"/>
      <c r="H44" s="2"/>
      <c r="I44" s="2"/>
    </row>
    <row r="45" spans="2:9" x14ac:dyDescent="0.25">
      <c r="B45" s="2"/>
      <c r="C45" s="2" t="s">
        <v>32</v>
      </c>
      <c r="D45" s="2"/>
      <c r="E45" s="2"/>
      <c r="F45" s="2"/>
      <c r="G45" s="2"/>
      <c r="H45" s="2"/>
      <c r="I45" s="2"/>
    </row>
    <row r="46" spans="2:9" x14ac:dyDescent="0.25">
      <c r="B46" s="2"/>
      <c r="C46" s="2" t="s">
        <v>284</v>
      </c>
      <c r="D46" s="2"/>
      <c r="E46" s="2"/>
      <c r="F46" s="2"/>
      <c r="G46" s="2"/>
      <c r="H46" s="2"/>
      <c r="I46" s="2"/>
    </row>
    <row r="47" spans="2:9" x14ac:dyDescent="0.25">
      <c r="B47" s="2"/>
      <c r="C47" s="2" t="s">
        <v>278</v>
      </c>
      <c r="D47" s="2"/>
      <c r="E47" s="2"/>
      <c r="F47" s="2"/>
      <c r="G47" s="2"/>
      <c r="H47" s="2"/>
      <c r="I47" s="2"/>
    </row>
    <row r="48" spans="2:9" ht="15.75" customHeight="1" x14ac:dyDescent="0.25">
      <c r="B48" s="2"/>
      <c r="C48" s="2" t="s">
        <v>136</v>
      </c>
      <c r="D48" s="2"/>
      <c r="E48" s="2"/>
      <c r="F48" s="2"/>
      <c r="G48" s="2"/>
      <c r="H48" s="2"/>
      <c r="I48" s="2"/>
    </row>
    <row r="49" spans="2:9" ht="31.5" customHeight="1" x14ac:dyDescent="0.25">
      <c r="B49" s="106" t="s">
        <v>138</v>
      </c>
      <c r="C49" s="298" t="s">
        <v>262</v>
      </c>
      <c r="D49" s="298"/>
      <c r="E49" s="298"/>
      <c r="F49" s="298"/>
      <c r="G49" s="298"/>
      <c r="H49" s="298"/>
      <c r="I49" s="298"/>
    </row>
    <row r="50" spans="2:9" ht="6.75" customHeight="1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95" t="s">
        <v>146</v>
      </c>
      <c r="C51" s="296"/>
      <c r="D51" s="296"/>
      <c r="E51" s="296"/>
      <c r="F51" s="296"/>
      <c r="G51" s="296"/>
      <c r="H51" s="296"/>
      <c r="I51" s="297"/>
    </row>
    <row r="52" spans="2:9" x14ac:dyDescent="0.25">
      <c r="B52" s="295" t="s">
        <v>147</v>
      </c>
      <c r="C52" s="296"/>
      <c r="D52" s="296"/>
      <c r="E52" s="296"/>
      <c r="F52" s="296"/>
      <c r="G52" s="296"/>
      <c r="H52" s="296"/>
      <c r="I52" s="297"/>
    </row>
    <row r="53" spans="2:9" ht="3" customHeight="1" x14ac:dyDescent="0.25"/>
  </sheetData>
  <protectedRanges>
    <protectedRange sqref="B2:I3 B5:I7" name="Oblast1"/>
    <protectedRange sqref="B8:I8" name="Oblast1_1"/>
    <protectedRange sqref="B4:I4" name="Oblast1_2"/>
  </protectedRanges>
  <mergeCells count="36">
    <mergeCell ref="B52:I52"/>
    <mergeCell ref="B51:I51"/>
    <mergeCell ref="C38:I38"/>
    <mergeCell ref="C49:I49"/>
    <mergeCell ref="C37:I37"/>
    <mergeCell ref="C4:I4"/>
    <mergeCell ref="C28:D28"/>
    <mergeCell ref="C29:D29"/>
    <mergeCell ref="C31:D31"/>
    <mergeCell ref="C32:D32"/>
    <mergeCell ref="E27:I29"/>
    <mergeCell ref="C27:D27"/>
    <mergeCell ref="C23:I23"/>
    <mergeCell ref="C24:I24"/>
    <mergeCell ref="C26:D26"/>
    <mergeCell ref="C18:I18"/>
    <mergeCell ref="C19:I19"/>
    <mergeCell ref="C21:I21"/>
    <mergeCell ref="E26:I26"/>
    <mergeCell ref="C12:D12"/>
    <mergeCell ref="B2:I2"/>
    <mergeCell ref="B34:I34"/>
    <mergeCell ref="C36:I36"/>
    <mergeCell ref="C5:I5"/>
    <mergeCell ref="C6:I6"/>
    <mergeCell ref="B8:C8"/>
    <mergeCell ref="C7:I7"/>
    <mergeCell ref="B9:B10"/>
    <mergeCell ref="C9:D10"/>
    <mergeCell ref="C11:D11"/>
    <mergeCell ref="D13:I13"/>
    <mergeCell ref="C22:I22"/>
    <mergeCell ref="E32:I32"/>
    <mergeCell ref="C17:I17"/>
    <mergeCell ref="D8:F8"/>
    <mergeCell ref="C20:I20"/>
  </mergeCells>
  <conditionalFormatting sqref="B20">
    <cfRule type="cellIs" dxfId="11" priority="1" operator="lessThan">
      <formula>0.3*$B$22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view="pageBreakPreview" topLeftCell="A33" zoomScaleNormal="100" zoomScaleSheetLayoutView="100" workbookViewId="0">
      <selection activeCell="C24" sqref="C24:F24"/>
    </sheetView>
  </sheetViews>
  <sheetFormatPr defaultRowHeight="15" x14ac:dyDescent="0.25"/>
  <cols>
    <col min="1" max="1" width="0.5703125" customWidth="1"/>
    <col min="2" max="2" width="19" customWidth="1"/>
    <col min="4" max="4" width="14.85546875" customWidth="1"/>
    <col min="6" max="6" width="19.7109375" customWidth="1"/>
    <col min="7" max="7" width="19" customWidth="1"/>
    <col min="8" max="8" width="0.5703125" customWidth="1"/>
  </cols>
  <sheetData>
    <row r="1" spans="2:7" ht="3" customHeight="1" x14ac:dyDescent="0.25"/>
    <row r="2" spans="2:7" ht="18.75" x14ac:dyDescent="0.25">
      <c r="B2" s="317" t="s">
        <v>285</v>
      </c>
      <c r="C2" s="318"/>
      <c r="D2" s="318"/>
      <c r="E2" s="318"/>
      <c r="F2" s="318"/>
      <c r="G2" s="319"/>
    </row>
    <row r="3" spans="2:7" ht="15.75" thickBot="1" x14ac:dyDescent="0.3">
      <c r="B3" s="2"/>
      <c r="C3" s="2"/>
      <c r="D3" s="2"/>
      <c r="E3" s="2"/>
      <c r="F3" s="2"/>
      <c r="G3" s="2"/>
    </row>
    <row r="4" spans="2:7" ht="19.5" thickBot="1" x14ac:dyDescent="0.3">
      <c r="B4" s="99" t="s">
        <v>126</v>
      </c>
      <c r="C4" s="335"/>
      <c r="D4" s="336"/>
      <c r="E4" s="336"/>
      <c r="F4" s="336"/>
      <c r="G4" s="337"/>
    </row>
    <row r="5" spans="2:7" ht="18.75" x14ac:dyDescent="0.25">
      <c r="B5" s="98" t="s">
        <v>0</v>
      </c>
      <c r="C5" s="329"/>
      <c r="D5" s="368"/>
      <c r="E5" s="368"/>
      <c r="F5" s="368"/>
      <c r="G5" s="330"/>
    </row>
    <row r="6" spans="2:7" ht="18.75" x14ac:dyDescent="0.25">
      <c r="B6" s="3" t="s">
        <v>306</v>
      </c>
      <c r="C6" s="311"/>
      <c r="D6" s="312"/>
      <c r="E6" s="312"/>
      <c r="F6" s="312"/>
      <c r="G6" s="369"/>
    </row>
    <row r="7" spans="2:7" ht="18.75" x14ac:dyDescent="0.25">
      <c r="B7" s="3" t="s">
        <v>77</v>
      </c>
      <c r="C7" s="311"/>
      <c r="D7" s="312"/>
      <c r="E7" s="312"/>
      <c r="F7" s="312"/>
      <c r="G7" s="369"/>
    </row>
    <row r="8" spans="2:7" ht="18.75" x14ac:dyDescent="0.25">
      <c r="B8" s="292" t="s">
        <v>78</v>
      </c>
      <c r="C8" s="293"/>
      <c r="D8" s="311"/>
      <c r="E8" s="312"/>
      <c r="F8" s="312"/>
      <c r="G8" s="369"/>
    </row>
    <row r="9" spans="2:7" ht="24" customHeight="1" x14ac:dyDescent="0.25">
      <c r="B9" s="325" t="s">
        <v>26</v>
      </c>
      <c r="C9" s="370"/>
      <c r="D9" s="371"/>
      <c r="E9" s="3" t="s">
        <v>33</v>
      </c>
      <c r="F9" s="3"/>
      <c r="G9" s="4"/>
    </row>
    <row r="10" spans="2:7" ht="21.75" customHeight="1" x14ac:dyDescent="0.25">
      <c r="B10" s="326"/>
      <c r="C10" s="372"/>
      <c r="D10" s="373"/>
      <c r="E10" s="3" t="s">
        <v>34</v>
      </c>
      <c r="F10" s="3"/>
      <c r="G10" s="4"/>
    </row>
    <row r="11" spans="2:7" ht="18.75" x14ac:dyDescent="0.25">
      <c r="B11" s="5" t="s">
        <v>1</v>
      </c>
      <c r="C11" s="355"/>
      <c r="D11" s="356"/>
      <c r="E11" s="5" t="s">
        <v>35</v>
      </c>
      <c r="F11" s="17"/>
      <c r="G11" s="4"/>
    </row>
    <row r="12" spans="2:7" ht="18.75" x14ac:dyDescent="0.25">
      <c r="B12" s="5" t="s">
        <v>2</v>
      </c>
      <c r="C12" s="366"/>
      <c r="D12" s="367"/>
      <c r="E12" s="3" t="s">
        <v>6</v>
      </c>
      <c r="F12" s="3"/>
      <c r="G12" s="230">
        <f>SUM(G9:G11)</f>
        <v>0</v>
      </c>
    </row>
    <row r="13" spans="2:7" ht="15.75" x14ac:dyDescent="0.25">
      <c r="B13" s="6" t="s">
        <v>25</v>
      </c>
      <c r="C13" s="7"/>
      <c r="D13" s="7"/>
      <c r="E13" s="8"/>
      <c r="F13" s="8"/>
      <c r="G13" s="9"/>
    </row>
    <row r="14" spans="2:7" ht="6" customHeight="1" x14ac:dyDescent="0.25">
      <c r="B14" s="10"/>
      <c r="C14" s="10"/>
      <c r="D14" s="10"/>
      <c r="E14" s="11"/>
      <c r="F14" s="11"/>
      <c r="G14" s="11"/>
    </row>
    <row r="15" spans="2:7" s="1" customFormat="1" ht="15.75" customHeight="1" x14ac:dyDescent="0.25">
      <c r="B15" s="12" t="s">
        <v>7</v>
      </c>
      <c r="C15" s="13"/>
      <c r="D15" s="13"/>
      <c r="E15" s="13"/>
      <c r="F15" s="13"/>
      <c r="G15" s="13"/>
    </row>
    <row r="16" spans="2:7" ht="9" customHeight="1" x14ac:dyDescent="0.25">
      <c r="B16" s="14"/>
      <c r="C16" s="14"/>
      <c r="D16" s="14"/>
      <c r="E16" s="14"/>
      <c r="F16" s="14"/>
      <c r="G16" s="14"/>
    </row>
    <row r="17" spans="2:7" ht="15.75" x14ac:dyDescent="0.25">
      <c r="B17" s="334" t="s">
        <v>9</v>
      </c>
      <c r="C17" s="334"/>
      <c r="D17" s="334"/>
      <c r="E17" s="334"/>
      <c r="F17" s="334"/>
      <c r="G17" s="100" t="s">
        <v>8</v>
      </c>
    </row>
    <row r="18" spans="2:7" ht="34.5" customHeight="1" x14ac:dyDescent="0.25">
      <c r="B18" s="314" t="s">
        <v>199</v>
      </c>
      <c r="C18" s="315"/>
      <c r="D18" s="315"/>
      <c r="E18" s="315"/>
      <c r="F18" s="316"/>
      <c r="G18" s="4"/>
    </row>
    <row r="19" spans="2:7" ht="19.5" customHeight="1" x14ac:dyDescent="0.25">
      <c r="B19" s="314" t="s">
        <v>307</v>
      </c>
      <c r="C19" s="315"/>
      <c r="D19" s="315"/>
      <c r="E19" s="315"/>
      <c r="F19" s="316"/>
      <c r="G19" s="4"/>
    </row>
    <row r="20" spans="2:7" ht="27" customHeight="1" x14ac:dyDescent="0.25">
      <c r="B20" s="314" t="s">
        <v>308</v>
      </c>
      <c r="C20" s="315"/>
      <c r="D20" s="315"/>
      <c r="E20" s="315"/>
      <c r="F20" s="316"/>
      <c r="G20" s="230">
        <f>G18+G19</f>
        <v>0</v>
      </c>
    </row>
    <row r="21" spans="2:7" ht="18.75" x14ac:dyDescent="0.25">
      <c r="B21" s="338" t="s">
        <v>29</v>
      </c>
      <c r="C21" s="338"/>
      <c r="D21" s="338"/>
      <c r="E21" s="338"/>
      <c r="F21" s="338"/>
      <c r="G21" s="4"/>
    </row>
    <row r="22" spans="2:7" ht="18.75" x14ac:dyDescent="0.25">
      <c r="B22" s="294" t="s">
        <v>27</v>
      </c>
      <c r="C22" s="294"/>
      <c r="D22" s="294"/>
      <c r="E22" s="294"/>
      <c r="F22" s="294"/>
      <c r="G22" s="231">
        <f>0.5*G21</f>
        <v>0</v>
      </c>
    </row>
    <row r="23" spans="2:7" ht="52.5" customHeight="1" x14ac:dyDescent="0.25">
      <c r="B23" s="377" t="s">
        <v>134</v>
      </c>
      <c r="C23" s="374" t="s">
        <v>313</v>
      </c>
      <c r="D23" s="375"/>
      <c r="E23" s="375"/>
      <c r="F23" s="376"/>
      <c r="G23" s="230">
        <f>MIN(G12*C12*30,G22,30000,G21-G20)</f>
        <v>0</v>
      </c>
    </row>
    <row r="24" spans="2:7" ht="52.5" customHeight="1" x14ac:dyDescent="0.25">
      <c r="B24" s="378"/>
      <c r="C24" s="374" t="s">
        <v>314</v>
      </c>
      <c r="D24" s="375"/>
      <c r="E24" s="375"/>
      <c r="F24" s="376"/>
      <c r="G24" s="230">
        <f>MIN(G22,30000,G21-G20)</f>
        <v>0</v>
      </c>
    </row>
    <row r="25" spans="2:7" ht="19.5" thickBot="1" x14ac:dyDescent="0.3">
      <c r="B25" s="14"/>
      <c r="C25" s="14"/>
      <c r="D25" s="14"/>
      <c r="E25" s="14"/>
      <c r="F25" s="14"/>
      <c r="G25" s="14"/>
    </row>
    <row r="26" spans="2:7" ht="23.25" x14ac:dyDescent="0.35">
      <c r="B26" s="13" t="s">
        <v>21</v>
      </c>
      <c r="C26" s="363"/>
      <c r="D26" s="364"/>
      <c r="E26" s="302" t="s">
        <v>129</v>
      </c>
      <c r="F26" s="303"/>
      <c r="G26" s="304"/>
    </row>
    <row r="27" spans="2:7" ht="18.75" customHeight="1" x14ac:dyDescent="0.25">
      <c r="B27" s="13" t="s">
        <v>13</v>
      </c>
      <c r="C27" s="353"/>
      <c r="D27" s="354"/>
      <c r="E27" s="305" t="s">
        <v>128</v>
      </c>
      <c r="F27" s="306"/>
      <c r="G27" s="307"/>
    </row>
    <row r="28" spans="2:7" ht="18.75" customHeight="1" x14ac:dyDescent="0.25">
      <c r="B28" s="13" t="s">
        <v>11</v>
      </c>
      <c r="C28" s="357"/>
      <c r="D28" s="358"/>
      <c r="E28" s="305"/>
      <c r="F28" s="306"/>
      <c r="G28" s="307"/>
    </row>
    <row r="29" spans="2:7" ht="18.75" customHeight="1" x14ac:dyDescent="0.25">
      <c r="B29" s="13" t="s">
        <v>12</v>
      </c>
      <c r="C29" s="359"/>
      <c r="D29" s="360"/>
      <c r="E29" s="305"/>
      <c r="F29" s="306"/>
      <c r="G29" s="307"/>
    </row>
    <row r="30" spans="2:7" ht="18.75" x14ac:dyDescent="0.25">
      <c r="B30" s="14"/>
      <c r="C30" s="14"/>
      <c r="D30" s="14"/>
      <c r="E30" s="102"/>
      <c r="F30" s="103"/>
      <c r="G30" s="104"/>
    </row>
    <row r="31" spans="2:7" ht="15.75" x14ac:dyDescent="0.25">
      <c r="B31" s="13" t="s">
        <v>14</v>
      </c>
      <c r="C31" s="361"/>
      <c r="D31" s="362"/>
      <c r="E31" s="82"/>
      <c r="F31" s="11"/>
      <c r="G31" s="81"/>
    </row>
    <row r="32" spans="2:7" ht="16.5" thickBot="1" x14ac:dyDescent="0.3">
      <c r="B32" s="13" t="s">
        <v>13</v>
      </c>
      <c r="C32" s="361"/>
      <c r="D32" s="362"/>
      <c r="E32" s="299" t="s">
        <v>15</v>
      </c>
      <c r="F32" s="300"/>
      <c r="G32" s="301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95" t="s">
        <v>16</v>
      </c>
      <c r="C34" s="296"/>
      <c r="D34" s="296"/>
      <c r="E34" s="296"/>
      <c r="F34" s="296"/>
      <c r="G34" s="297"/>
    </row>
    <row r="35" spans="2:7" x14ac:dyDescent="0.25">
      <c r="B35" s="2"/>
      <c r="C35" s="2"/>
      <c r="D35" s="2"/>
      <c r="E35" s="2"/>
      <c r="F35" s="2"/>
      <c r="G35" s="2"/>
    </row>
    <row r="36" spans="2:7" ht="18.75" x14ac:dyDescent="0.25">
      <c r="B36" s="4"/>
      <c r="C36" s="294" t="s">
        <v>135</v>
      </c>
      <c r="D36" s="294"/>
      <c r="E36" s="294"/>
      <c r="F36" s="294"/>
      <c r="G36" s="294"/>
    </row>
    <row r="37" spans="2:7" ht="18.75" x14ac:dyDescent="0.25">
      <c r="B37" s="4"/>
      <c r="C37" s="294" t="s">
        <v>18</v>
      </c>
      <c r="D37" s="294"/>
      <c r="E37" s="294"/>
      <c r="F37" s="294"/>
      <c r="G37" s="294"/>
    </row>
    <row r="38" spans="2:7" ht="18.75" x14ac:dyDescent="0.25">
      <c r="B38" s="4"/>
      <c r="C38" s="294" t="s">
        <v>30</v>
      </c>
      <c r="D38" s="294"/>
      <c r="E38" s="294"/>
      <c r="F38" s="294"/>
      <c r="G38" s="294"/>
    </row>
    <row r="39" spans="2:7" x14ac:dyDescent="0.25">
      <c r="B39" s="2"/>
      <c r="C39" s="2"/>
      <c r="D39" s="2"/>
      <c r="E39" s="2"/>
      <c r="F39" s="2"/>
      <c r="G39" s="2"/>
    </row>
    <row r="40" spans="2:7" ht="15.75" x14ac:dyDescent="0.25">
      <c r="B40" s="13" t="s">
        <v>20</v>
      </c>
      <c r="C40" s="2"/>
      <c r="D40" s="2"/>
      <c r="E40" s="2"/>
      <c r="F40" s="2"/>
      <c r="G40" s="2"/>
    </row>
    <row r="41" spans="2:7" ht="15.75" x14ac:dyDescent="0.25">
      <c r="B41" s="13" t="s">
        <v>13</v>
      </c>
      <c r="C41" s="2"/>
      <c r="D41" s="2"/>
      <c r="E41" s="2"/>
      <c r="F41" s="2"/>
      <c r="G41" s="2"/>
    </row>
    <row r="42" spans="2:7" ht="6.75" customHeight="1" x14ac:dyDescent="0.25">
      <c r="B42" s="2"/>
      <c r="C42" s="2"/>
      <c r="D42" s="2"/>
      <c r="E42" s="2"/>
      <c r="F42" s="2"/>
      <c r="G42" s="2"/>
    </row>
    <row r="43" spans="2:7" x14ac:dyDescent="0.25">
      <c r="B43" s="16" t="s">
        <v>22</v>
      </c>
      <c r="C43" s="2" t="s">
        <v>36</v>
      </c>
      <c r="D43" s="2"/>
      <c r="E43" s="2"/>
      <c r="F43" s="2"/>
      <c r="G43" s="2"/>
    </row>
    <row r="44" spans="2:7" x14ac:dyDescent="0.25">
      <c r="B44" s="2"/>
      <c r="C44" s="2" t="s">
        <v>32</v>
      </c>
      <c r="D44" s="2"/>
      <c r="E44" s="2"/>
      <c r="F44" s="2"/>
      <c r="G44" s="2"/>
    </row>
    <row r="45" spans="2:7" x14ac:dyDescent="0.25">
      <c r="B45" s="2"/>
      <c r="C45" s="2" t="s">
        <v>284</v>
      </c>
      <c r="D45" s="2"/>
      <c r="E45" s="2"/>
      <c r="F45" s="2"/>
      <c r="G45" s="2"/>
    </row>
    <row r="46" spans="2:7" x14ac:dyDescent="0.25">
      <c r="B46" s="2"/>
      <c r="C46" s="2" t="s">
        <v>278</v>
      </c>
      <c r="D46" s="2"/>
      <c r="E46" s="2"/>
      <c r="F46" s="2"/>
      <c r="G46" s="2"/>
    </row>
    <row r="47" spans="2:7" x14ac:dyDescent="0.25">
      <c r="B47" s="2"/>
      <c r="C47" s="2" t="s">
        <v>136</v>
      </c>
      <c r="D47" s="2"/>
      <c r="E47" s="2"/>
      <c r="F47" s="2"/>
      <c r="G47" s="2"/>
    </row>
    <row r="48" spans="2:7" ht="6.75" customHeight="1" x14ac:dyDescent="0.25">
      <c r="B48" s="2"/>
      <c r="C48" s="2"/>
      <c r="D48" s="2"/>
      <c r="E48" s="2"/>
      <c r="F48" s="2"/>
      <c r="G48" s="2"/>
    </row>
    <row r="49" spans="1:8" ht="31.5" customHeight="1" x14ac:dyDescent="0.25">
      <c r="B49" s="106" t="s">
        <v>138</v>
      </c>
      <c r="C49" s="298" t="s">
        <v>262</v>
      </c>
      <c r="D49" s="298"/>
      <c r="E49" s="298"/>
      <c r="F49" s="298"/>
      <c r="G49" s="298"/>
    </row>
    <row r="50" spans="1:8" ht="6.75" customHeight="1" x14ac:dyDescent="0.25">
      <c r="B50" s="2"/>
      <c r="C50" s="2"/>
      <c r="D50" s="2"/>
      <c r="E50" s="2"/>
      <c r="F50" s="2"/>
      <c r="G50" s="2"/>
    </row>
    <row r="51" spans="1:8" x14ac:dyDescent="0.25">
      <c r="A51" s="254"/>
      <c r="B51" s="379" t="s">
        <v>146</v>
      </c>
      <c r="C51" s="380"/>
      <c r="D51" s="380"/>
      <c r="E51" s="380"/>
      <c r="F51" s="380"/>
      <c r="G51" s="381"/>
      <c r="H51" s="254"/>
    </row>
    <row r="52" spans="1:8" x14ac:dyDescent="0.25">
      <c r="A52" s="254"/>
      <c r="B52" s="379" t="s">
        <v>147</v>
      </c>
      <c r="C52" s="380"/>
      <c r="D52" s="380"/>
      <c r="E52" s="380"/>
      <c r="F52" s="380"/>
      <c r="G52" s="381"/>
      <c r="H52" s="254"/>
    </row>
    <row r="53" spans="1:8" ht="3" customHeight="1" x14ac:dyDescent="0.25"/>
  </sheetData>
  <protectedRanges>
    <protectedRange sqref="B2:G7" name="Oblast1"/>
    <protectedRange sqref="B8:G8" name="Oblast1_1"/>
  </protectedRanges>
  <mergeCells count="36">
    <mergeCell ref="B51:G51"/>
    <mergeCell ref="C38:G38"/>
    <mergeCell ref="C49:G49"/>
    <mergeCell ref="C37:G37"/>
    <mergeCell ref="B52:G52"/>
    <mergeCell ref="B23:B24"/>
    <mergeCell ref="C26:D26"/>
    <mergeCell ref="C27:D27"/>
    <mergeCell ref="C12:D12"/>
    <mergeCell ref="B17:F17"/>
    <mergeCell ref="B18:F18"/>
    <mergeCell ref="B19:F19"/>
    <mergeCell ref="B21:F21"/>
    <mergeCell ref="B20:F20"/>
    <mergeCell ref="C29:D29"/>
    <mergeCell ref="C31:D31"/>
    <mergeCell ref="C32:D32"/>
    <mergeCell ref="C4:G4"/>
    <mergeCell ref="C23:F23"/>
    <mergeCell ref="C24:F24"/>
    <mergeCell ref="B2:G2"/>
    <mergeCell ref="B34:G34"/>
    <mergeCell ref="C36:G36"/>
    <mergeCell ref="C5:G5"/>
    <mergeCell ref="C6:G6"/>
    <mergeCell ref="B8:C8"/>
    <mergeCell ref="D8:G8"/>
    <mergeCell ref="C7:G7"/>
    <mergeCell ref="B9:B10"/>
    <mergeCell ref="C9:D10"/>
    <mergeCell ref="C11:D11"/>
    <mergeCell ref="E26:G26"/>
    <mergeCell ref="E27:G29"/>
    <mergeCell ref="B22:F22"/>
    <mergeCell ref="E32:G32"/>
    <mergeCell ref="C28:D28"/>
  </mergeCells>
  <conditionalFormatting sqref="G20">
    <cfRule type="cellIs" dxfId="10" priority="1" operator="lessThan">
      <formula>0.3*$G$21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3"/>
  <sheetViews>
    <sheetView view="pageBreakPreview" topLeftCell="A28" zoomScaleNormal="100" zoomScaleSheetLayoutView="100" workbookViewId="0">
      <selection activeCell="C26" sqref="C26:D26"/>
    </sheetView>
  </sheetViews>
  <sheetFormatPr defaultColWidth="9.140625" defaultRowHeight="15" x14ac:dyDescent="0.25"/>
  <cols>
    <col min="1" max="1" width="0.5703125" style="18" customWidth="1"/>
    <col min="2" max="2" width="20.85546875" style="18" customWidth="1"/>
    <col min="3" max="3" width="9.140625" style="18"/>
    <col min="4" max="4" width="14.85546875" style="18" customWidth="1"/>
    <col min="5" max="5" width="9.140625" style="18"/>
    <col min="6" max="6" width="19.7109375" style="18" customWidth="1"/>
    <col min="7" max="7" width="19" style="18" customWidth="1"/>
    <col min="8" max="8" width="0.5703125" style="18" customWidth="1"/>
    <col min="9" max="14" width="9.140625" style="18"/>
    <col min="15" max="15" width="9.140625" style="18" hidden="1" customWidth="1"/>
    <col min="16" max="16384" width="9.140625" style="18"/>
  </cols>
  <sheetData>
    <row r="1" spans="2:15" ht="3" customHeight="1" x14ac:dyDescent="0.25"/>
    <row r="2" spans="2:15" ht="18.75" x14ac:dyDescent="0.25">
      <c r="B2" s="403" t="s">
        <v>286</v>
      </c>
      <c r="C2" s="404"/>
      <c r="D2" s="404"/>
      <c r="E2" s="404"/>
      <c r="F2" s="404"/>
      <c r="G2" s="405"/>
    </row>
    <row r="3" spans="2:15" ht="15.75" thickBot="1" x14ac:dyDescent="0.3">
      <c r="B3" s="19"/>
      <c r="C3" s="19"/>
      <c r="D3" s="19"/>
      <c r="E3" s="19"/>
      <c r="F3" s="19"/>
      <c r="G3" s="19"/>
    </row>
    <row r="4" spans="2:15" ht="19.5" thickBot="1" x14ac:dyDescent="0.3">
      <c r="B4" s="99" t="s">
        <v>126</v>
      </c>
      <c r="C4" s="335"/>
      <c r="D4" s="336"/>
      <c r="E4" s="336"/>
      <c r="F4" s="336"/>
      <c r="G4" s="337"/>
    </row>
    <row r="5" spans="2:15" ht="18.75" x14ac:dyDescent="0.25">
      <c r="B5" s="20" t="s">
        <v>0</v>
      </c>
      <c r="C5" s="409"/>
      <c r="D5" s="391"/>
      <c r="E5" s="391"/>
      <c r="F5" s="391"/>
      <c r="G5" s="392"/>
    </row>
    <row r="6" spans="2:15" ht="18.75" x14ac:dyDescent="0.25">
      <c r="B6" s="20" t="s">
        <v>306</v>
      </c>
      <c r="C6" s="409"/>
      <c r="D6" s="391"/>
      <c r="E6" s="391"/>
      <c r="F6" s="391"/>
      <c r="G6" s="392"/>
    </row>
    <row r="7" spans="2:15" ht="18.75" x14ac:dyDescent="0.25">
      <c r="B7" s="20" t="s">
        <v>37</v>
      </c>
      <c r="C7" s="409"/>
      <c r="D7" s="391"/>
      <c r="E7" s="391"/>
      <c r="F7" s="391"/>
      <c r="G7" s="392"/>
    </row>
    <row r="8" spans="2:15" customFormat="1" ht="18.75" x14ac:dyDescent="0.25">
      <c r="B8" s="292" t="s">
        <v>78</v>
      </c>
      <c r="C8" s="293"/>
      <c r="D8" s="311"/>
      <c r="E8" s="312"/>
      <c r="F8" s="312"/>
      <c r="G8" s="369"/>
    </row>
    <row r="9" spans="2:15" ht="24" customHeight="1" x14ac:dyDescent="0.25">
      <c r="B9" s="410" t="s">
        <v>26</v>
      </c>
      <c r="C9" s="412"/>
      <c r="D9" s="413"/>
      <c r="E9" s="20" t="s">
        <v>33</v>
      </c>
      <c r="F9" s="20"/>
      <c r="G9" s="15"/>
    </row>
    <row r="10" spans="2:15" ht="21.75" customHeight="1" x14ac:dyDescent="0.25">
      <c r="B10" s="411"/>
      <c r="C10" s="414"/>
      <c r="D10" s="415"/>
      <c r="E10" s="20" t="s">
        <v>34</v>
      </c>
      <c r="F10" s="20"/>
      <c r="G10" s="15"/>
    </row>
    <row r="11" spans="2:15" ht="18.75" x14ac:dyDescent="0.25">
      <c r="B11" s="21" t="s">
        <v>1</v>
      </c>
      <c r="C11" s="416"/>
      <c r="D11" s="417"/>
      <c r="E11" s="21" t="s">
        <v>35</v>
      </c>
      <c r="F11" s="22"/>
      <c r="G11" s="15"/>
    </row>
    <row r="12" spans="2:15" ht="18.75" x14ac:dyDescent="0.25">
      <c r="B12" s="21" t="s">
        <v>2</v>
      </c>
      <c r="C12" s="385"/>
      <c r="D12" s="386"/>
      <c r="E12" s="20" t="s">
        <v>6</v>
      </c>
      <c r="F12" s="20"/>
      <c r="G12" s="231">
        <f>SUM(G9:G11)</f>
        <v>0</v>
      </c>
    </row>
    <row r="13" spans="2:15" ht="18.75" x14ac:dyDescent="0.25">
      <c r="B13" s="20" t="s">
        <v>257</v>
      </c>
      <c r="C13" s="391" t="s">
        <v>258</v>
      </c>
      <c r="D13" s="391"/>
      <c r="E13" s="391"/>
      <c r="F13" s="391"/>
      <c r="G13" s="392"/>
      <c r="O13" s="18" t="s">
        <v>258</v>
      </c>
    </row>
    <row r="14" spans="2:15" ht="15.75" x14ac:dyDescent="0.25">
      <c r="B14" s="23" t="s">
        <v>25</v>
      </c>
      <c r="C14" s="24"/>
      <c r="D14" s="418"/>
      <c r="E14" s="418"/>
      <c r="F14" s="418"/>
      <c r="G14" s="419"/>
      <c r="O14" s="18" t="s">
        <v>259</v>
      </c>
    </row>
    <row r="15" spans="2:15" ht="6" customHeight="1" x14ac:dyDescent="0.25">
      <c r="B15" s="25"/>
      <c r="C15" s="25"/>
      <c r="D15" s="25"/>
      <c r="E15" s="26"/>
      <c r="F15" s="26"/>
      <c r="G15" s="26"/>
    </row>
    <row r="16" spans="2:15" s="29" customFormat="1" ht="15.75" customHeight="1" x14ac:dyDescent="0.25">
      <c r="B16" s="27" t="s">
        <v>7</v>
      </c>
      <c r="C16" s="28"/>
      <c r="D16" s="28"/>
      <c r="E16" s="28"/>
      <c r="F16" s="28"/>
      <c r="G16" s="28"/>
    </row>
    <row r="17" spans="2:7" ht="9" customHeight="1" x14ac:dyDescent="0.25">
      <c r="B17" s="30"/>
      <c r="C17" s="30"/>
      <c r="D17" s="30"/>
      <c r="E17" s="30"/>
      <c r="F17" s="30"/>
      <c r="G17" s="30"/>
    </row>
    <row r="18" spans="2:7" ht="15.75" x14ac:dyDescent="0.25">
      <c r="B18" s="48" t="s">
        <v>8</v>
      </c>
      <c r="C18" s="384" t="s">
        <v>9</v>
      </c>
      <c r="D18" s="384"/>
      <c r="E18" s="384"/>
      <c r="F18" s="384"/>
      <c r="G18" s="384"/>
    </row>
    <row r="19" spans="2:7" ht="18.75" customHeight="1" x14ac:dyDescent="0.25">
      <c r="B19" s="15"/>
      <c r="C19" s="382" t="s">
        <v>199</v>
      </c>
      <c r="D19" s="382"/>
      <c r="E19" s="382"/>
      <c r="F19" s="382"/>
      <c r="G19" s="382"/>
    </row>
    <row r="20" spans="2:7" ht="18.75" customHeight="1" x14ac:dyDescent="0.25">
      <c r="B20" s="15"/>
      <c r="C20" s="382" t="s">
        <v>197</v>
      </c>
      <c r="D20" s="382"/>
      <c r="E20" s="382"/>
      <c r="F20" s="382"/>
      <c r="G20" s="382"/>
    </row>
    <row r="21" spans="2:7" ht="30" customHeight="1" x14ac:dyDescent="0.25">
      <c r="B21" s="230">
        <f>B19+B20</f>
        <v>0</v>
      </c>
      <c r="C21" s="388" t="s">
        <v>308</v>
      </c>
      <c r="D21" s="389"/>
      <c r="E21" s="389"/>
      <c r="F21" s="389"/>
      <c r="G21" s="390"/>
    </row>
    <row r="22" spans="2:7" ht="18.75" x14ac:dyDescent="0.25">
      <c r="B22" s="15"/>
      <c r="C22" s="383" t="s">
        <v>29</v>
      </c>
      <c r="D22" s="383"/>
      <c r="E22" s="383"/>
      <c r="F22" s="383"/>
      <c r="G22" s="383"/>
    </row>
    <row r="23" spans="2:7" ht="18.75" x14ac:dyDescent="0.25">
      <c r="B23" s="231">
        <f>0.7*B22</f>
        <v>0</v>
      </c>
      <c r="C23" s="382" t="s">
        <v>38</v>
      </c>
      <c r="D23" s="382"/>
      <c r="E23" s="382"/>
      <c r="F23" s="382"/>
      <c r="G23" s="382"/>
    </row>
    <row r="24" spans="2:7" ht="37.5" customHeight="1" x14ac:dyDescent="0.25">
      <c r="B24" s="231">
        <f>MIN(B23,IF(C13="předkolo",3000,IF(C13="kolo",8000,0)),B22-B21)</f>
        <v>0</v>
      </c>
      <c r="C24" s="383" t="s">
        <v>315</v>
      </c>
      <c r="D24" s="383"/>
      <c r="E24" s="383"/>
      <c r="F24" s="383"/>
      <c r="G24" s="383"/>
    </row>
    <row r="25" spans="2:7" ht="19.5" thickBot="1" x14ac:dyDescent="0.3">
      <c r="B25" s="30"/>
      <c r="C25" s="30"/>
      <c r="D25" s="30"/>
      <c r="E25" s="30"/>
      <c r="F25" s="30"/>
      <c r="G25" s="30"/>
    </row>
    <row r="26" spans="2:7" ht="23.25" x14ac:dyDescent="0.35">
      <c r="B26" s="28" t="s">
        <v>21</v>
      </c>
      <c r="C26" s="393"/>
      <c r="D26" s="394"/>
      <c r="E26" s="302" t="s">
        <v>129</v>
      </c>
      <c r="F26" s="303"/>
      <c r="G26" s="304"/>
    </row>
    <row r="27" spans="2:7" ht="18.75" customHeight="1" x14ac:dyDescent="0.25">
      <c r="B27" s="28" t="s">
        <v>13</v>
      </c>
      <c r="C27" s="395"/>
      <c r="D27" s="396"/>
      <c r="E27" s="305" t="s">
        <v>128</v>
      </c>
      <c r="F27" s="306"/>
      <c r="G27" s="307"/>
    </row>
    <row r="28" spans="2:7" ht="18.75" customHeight="1" x14ac:dyDescent="0.25">
      <c r="B28" s="28" t="s">
        <v>11</v>
      </c>
      <c r="C28" s="397"/>
      <c r="D28" s="398"/>
      <c r="E28" s="305"/>
      <c r="F28" s="306"/>
      <c r="G28" s="307"/>
    </row>
    <row r="29" spans="2:7" ht="18.75" customHeight="1" x14ac:dyDescent="0.25">
      <c r="B29" s="28" t="s">
        <v>12</v>
      </c>
      <c r="C29" s="399"/>
      <c r="D29" s="400"/>
      <c r="E29" s="305"/>
      <c r="F29" s="306"/>
      <c r="G29" s="307"/>
    </row>
    <row r="30" spans="2:7" ht="18.75" x14ac:dyDescent="0.25">
      <c r="B30" s="30"/>
      <c r="C30" s="30"/>
      <c r="D30" s="30"/>
      <c r="E30" s="102"/>
      <c r="F30" s="103"/>
      <c r="G30" s="104"/>
    </row>
    <row r="31" spans="2:7" ht="15.75" x14ac:dyDescent="0.25">
      <c r="B31" s="28" t="s">
        <v>14</v>
      </c>
      <c r="C31" s="401"/>
      <c r="D31" s="402"/>
      <c r="E31" s="82"/>
      <c r="F31" s="11"/>
      <c r="G31" s="81"/>
    </row>
    <row r="32" spans="2:7" ht="16.5" thickBot="1" x14ac:dyDescent="0.3">
      <c r="B32" s="28" t="s">
        <v>13</v>
      </c>
      <c r="C32" s="401"/>
      <c r="D32" s="402"/>
      <c r="E32" s="299" t="s">
        <v>15</v>
      </c>
      <c r="F32" s="300"/>
      <c r="G32" s="301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406" t="s">
        <v>16</v>
      </c>
      <c r="C34" s="407"/>
      <c r="D34" s="407"/>
      <c r="E34" s="407"/>
      <c r="F34" s="407"/>
      <c r="G34" s="408"/>
    </row>
    <row r="35" spans="2:7" x14ac:dyDescent="0.25">
      <c r="B35" s="19"/>
      <c r="C35" s="19"/>
      <c r="D35" s="19"/>
      <c r="E35" s="19"/>
      <c r="F35" s="19"/>
      <c r="G35" s="19"/>
    </row>
    <row r="36" spans="2:7" ht="18.75" x14ac:dyDescent="0.25">
      <c r="B36" s="15"/>
      <c r="C36" s="382" t="s">
        <v>139</v>
      </c>
      <c r="D36" s="382"/>
      <c r="E36" s="382"/>
      <c r="F36" s="382"/>
      <c r="G36" s="382"/>
    </row>
    <row r="37" spans="2:7" ht="18.75" x14ac:dyDescent="0.25">
      <c r="B37" s="15"/>
      <c r="C37" s="382" t="s">
        <v>140</v>
      </c>
      <c r="D37" s="382"/>
      <c r="E37" s="382"/>
      <c r="F37" s="382"/>
      <c r="G37" s="382"/>
    </row>
    <row r="38" spans="2:7" x14ac:dyDescent="0.25">
      <c r="B38" s="19"/>
      <c r="C38" s="19"/>
      <c r="D38" s="19"/>
      <c r="E38" s="19"/>
      <c r="F38" s="19"/>
      <c r="G38" s="19"/>
    </row>
    <row r="39" spans="2:7" ht="15.75" x14ac:dyDescent="0.25">
      <c r="B39" s="28" t="s">
        <v>20</v>
      </c>
      <c r="C39" s="19"/>
      <c r="D39" s="19"/>
      <c r="E39" s="19"/>
      <c r="F39" s="19"/>
      <c r="G39" s="19"/>
    </row>
    <row r="40" spans="2:7" ht="15.75" x14ac:dyDescent="0.25">
      <c r="B40" s="28" t="s">
        <v>13</v>
      </c>
      <c r="C40" s="19"/>
      <c r="D40" s="19"/>
      <c r="E40" s="19"/>
      <c r="F40" s="19"/>
      <c r="G40" s="19"/>
    </row>
    <row r="41" spans="2:7" ht="6.75" customHeight="1" x14ac:dyDescent="0.25">
      <c r="B41" s="19"/>
      <c r="C41" s="19"/>
      <c r="D41" s="19"/>
      <c r="E41" s="19"/>
      <c r="F41" s="19"/>
      <c r="G41" s="19"/>
    </row>
    <row r="42" spans="2:7" x14ac:dyDescent="0.25">
      <c r="B42" s="31" t="s">
        <v>22</v>
      </c>
      <c r="C42" s="19" t="s">
        <v>36</v>
      </c>
      <c r="D42" s="19"/>
      <c r="E42" s="19"/>
      <c r="F42" s="19"/>
      <c r="G42" s="19"/>
    </row>
    <row r="43" spans="2:7" x14ac:dyDescent="0.25">
      <c r="B43" s="31"/>
      <c r="C43" s="19" t="s">
        <v>200</v>
      </c>
      <c r="D43" s="19"/>
      <c r="E43" s="19"/>
      <c r="F43" s="19"/>
      <c r="G43" s="19"/>
    </row>
    <row r="44" spans="2:7" x14ac:dyDescent="0.25">
      <c r="B44" s="19"/>
      <c r="C44" s="19" t="s">
        <v>32</v>
      </c>
      <c r="D44" s="19"/>
      <c r="E44" s="19"/>
      <c r="F44" s="19"/>
      <c r="G44" s="19"/>
    </row>
    <row r="45" spans="2:7" x14ac:dyDescent="0.25">
      <c r="B45" s="19"/>
      <c r="C45" s="2" t="s">
        <v>284</v>
      </c>
      <c r="D45" s="2"/>
      <c r="E45" s="19"/>
      <c r="F45" s="19"/>
      <c r="G45" s="19"/>
    </row>
    <row r="46" spans="2:7" customFormat="1" x14ac:dyDescent="0.25">
      <c r="B46" s="2"/>
      <c r="C46" s="19" t="s">
        <v>278</v>
      </c>
      <c r="D46" s="19"/>
      <c r="E46" s="2"/>
      <c r="F46" s="2"/>
      <c r="G46" s="2"/>
    </row>
    <row r="47" spans="2:7" x14ac:dyDescent="0.25">
      <c r="B47" s="19"/>
      <c r="C47" s="19" t="s">
        <v>136</v>
      </c>
      <c r="D47" s="19"/>
      <c r="E47" s="19"/>
      <c r="F47" s="19"/>
      <c r="G47" s="19"/>
    </row>
    <row r="48" spans="2:7" ht="6.75" customHeight="1" x14ac:dyDescent="0.25">
      <c r="B48" s="19"/>
      <c r="C48" s="19"/>
      <c r="D48" s="19"/>
      <c r="E48" s="19"/>
      <c r="F48" s="19"/>
      <c r="G48" s="19"/>
    </row>
    <row r="49" spans="1:8" ht="31.5" customHeight="1" x14ac:dyDescent="0.25">
      <c r="B49" s="106" t="s">
        <v>138</v>
      </c>
      <c r="C49" s="387" t="s">
        <v>262</v>
      </c>
      <c r="D49" s="387"/>
      <c r="E49" s="387"/>
      <c r="F49" s="387"/>
      <c r="G49" s="387"/>
    </row>
    <row r="50" spans="1:8" ht="6.75" customHeight="1" x14ac:dyDescent="0.25">
      <c r="B50" s="19"/>
      <c r="C50" s="19"/>
      <c r="D50" s="19"/>
      <c r="E50" s="19"/>
      <c r="F50" s="19"/>
      <c r="G50" s="19"/>
    </row>
    <row r="51" spans="1:8" x14ac:dyDescent="0.25">
      <c r="A51" s="295" t="s">
        <v>146</v>
      </c>
      <c r="B51" s="296"/>
      <c r="C51" s="296"/>
      <c r="D51" s="296"/>
      <c r="E51" s="296"/>
      <c r="F51" s="296"/>
      <c r="G51" s="296"/>
      <c r="H51" s="297"/>
    </row>
    <row r="52" spans="1:8" x14ac:dyDescent="0.25">
      <c r="A52" s="295" t="s">
        <v>147</v>
      </c>
      <c r="B52" s="296"/>
      <c r="C52" s="296"/>
      <c r="D52" s="296"/>
      <c r="E52" s="296"/>
      <c r="F52" s="296"/>
      <c r="G52" s="296"/>
      <c r="H52" s="297"/>
    </row>
    <row r="53" spans="1:8" ht="3" customHeight="1" x14ac:dyDescent="0.25"/>
  </sheetData>
  <protectedRanges>
    <protectedRange sqref="B2:G3 B5:G7" name="Oblast1"/>
    <protectedRange sqref="B8:G8" name="Oblast1_1"/>
    <protectedRange sqref="B4:G4" name="Oblast1_2"/>
  </protectedRanges>
  <mergeCells count="35">
    <mergeCell ref="A51:H51"/>
    <mergeCell ref="A52:H52"/>
    <mergeCell ref="B2:G2"/>
    <mergeCell ref="C24:G24"/>
    <mergeCell ref="B34:G34"/>
    <mergeCell ref="C36:G36"/>
    <mergeCell ref="C5:G5"/>
    <mergeCell ref="C6:G6"/>
    <mergeCell ref="B8:C8"/>
    <mergeCell ref="D8:G8"/>
    <mergeCell ref="C7:G7"/>
    <mergeCell ref="B9:B10"/>
    <mergeCell ref="C9:D10"/>
    <mergeCell ref="C11:D11"/>
    <mergeCell ref="D14:G14"/>
    <mergeCell ref="C23:G23"/>
    <mergeCell ref="E32:G32"/>
    <mergeCell ref="C18:G18"/>
    <mergeCell ref="C12:D12"/>
    <mergeCell ref="C37:G37"/>
    <mergeCell ref="C49:G49"/>
    <mergeCell ref="E27:G29"/>
    <mergeCell ref="C21:G21"/>
    <mergeCell ref="C13:G13"/>
    <mergeCell ref="C26:D26"/>
    <mergeCell ref="C27:D27"/>
    <mergeCell ref="C28:D28"/>
    <mergeCell ref="C29:D29"/>
    <mergeCell ref="C31:D31"/>
    <mergeCell ref="C32:D32"/>
    <mergeCell ref="C4:G4"/>
    <mergeCell ref="C19:G19"/>
    <mergeCell ref="C20:G20"/>
    <mergeCell ref="C22:G22"/>
    <mergeCell ref="E26:G26"/>
  </mergeCells>
  <conditionalFormatting sqref="B21">
    <cfRule type="cellIs" dxfId="9" priority="1" operator="lessThan">
      <formula>0.3*$B$22</formula>
    </cfRule>
  </conditionalFormatting>
  <dataValidations count="1">
    <dataValidation type="list" allowBlank="1" showInputMessage="1" showErrorMessage="1" sqref="C13:G13" xr:uid="{289DCBCC-2FBC-45B9-9825-3434451ACC92}">
      <formula1>$O$13:$O$14</formula1>
    </dataValidation>
  </dataValidations>
  <printOptions horizontalCentered="1" verticalCentered="1"/>
  <pageMargins left="0.25" right="0.25" top="0.75" bottom="0.75" header="0.3" footer="0.3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4"/>
  <sheetViews>
    <sheetView view="pageBreakPreview" topLeftCell="A30" zoomScaleNormal="100" zoomScaleSheetLayoutView="100" workbookViewId="0">
      <selection activeCell="C28" sqref="C28:D28"/>
    </sheetView>
  </sheetViews>
  <sheetFormatPr defaultColWidth="9.140625" defaultRowHeight="15" x14ac:dyDescent="0.25"/>
  <cols>
    <col min="1" max="1" width="0.5703125" style="18" customWidth="1"/>
    <col min="2" max="2" width="20.85546875" style="18" customWidth="1"/>
    <col min="3" max="3" width="9.140625" style="18" customWidth="1"/>
    <col min="4" max="4" width="14.85546875" style="18" customWidth="1"/>
    <col min="5" max="5" width="9.140625" style="18"/>
    <col min="6" max="6" width="19.7109375" style="18" customWidth="1"/>
    <col min="7" max="7" width="19" style="18" customWidth="1"/>
    <col min="8" max="8" width="0.5703125" style="18" customWidth="1"/>
    <col min="9" max="14" width="9.140625" style="18"/>
    <col min="15" max="15" width="9.140625" style="18" hidden="1" customWidth="1"/>
    <col min="16" max="16384" width="9.140625" style="18"/>
  </cols>
  <sheetData>
    <row r="1" spans="2:15" ht="3" customHeight="1" x14ac:dyDescent="0.25"/>
    <row r="2" spans="2:15" ht="18.75" x14ac:dyDescent="0.25">
      <c r="B2" s="403" t="s">
        <v>287</v>
      </c>
      <c r="C2" s="404"/>
      <c r="D2" s="404"/>
      <c r="E2" s="404"/>
      <c r="F2" s="404"/>
      <c r="G2" s="405"/>
    </row>
    <row r="3" spans="2:15" ht="15.75" thickBot="1" x14ac:dyDescent="0.3">
      <c r="B3" s="19"/>
      <c r="C3" s="19"/>
      <c r="D3" s="19"/>
      <c r="E3" s="19"/>
      <c r="F3" s="19"/>
      <c r="G3" s="19"/>
    </row>
    <row r="4" spans="2:15" ht="19.5" thickBot="1" x14ac:dyDescent="0.3">
      <c r="B4" s="99" t="s">
        <v>126</v>
      </c>
      <c r="C4" s="335"/>
      <c r="D4" s="336"/>
      <c r="E4" s="336"/>
      <c r="F4" s="336"/>
      <c r="G4" s="337"/>
    </row>
    <row r="5" spans="2:15" ht="18.75" x14ac:dyDescent="0.25">
      <c r="B5" s="20" t="s">
        <v>0</v>
      </c>
      <c r="C5" s="409"/>
      <c r="D5" s="391"/>
      <c r="E5" s="391"/>
      <c r="F5" s="391"/>
      <c r="G5" s="392"/>
    </row>
    <row r="6" spans="2:15" ht="18.75" x14ac:dyDescent="0.25">
      <c r="B6" s="20" t="s">
        <v>306</v>
      </c>
      <c r="C6" s="409"/>
      <c r="D6" s="391"/>
      <c r="E6" s="391"/>
      <c r="F6" s="391"/>
      <c r="G6" s="392"/>
    </row>
    <row r="7" spans="2:15" ht="18.75" x14ac:dyDescent="0.25">
      <c r="B7" s="20" t="s">
        <v>37</v>
      </c>
      <c r="C7" s="409"/>
      <c r="D7" s="391"/>
      <c r="E7" s="391"/>
      <c r="F7" s="391"/>
      <c r="G7" s="392"/>
    </row>
    <row r="8" spans="2:15" customFormat="1" ht="18.75" x14ac:dyDescent="0.25">
      <c r="B8" s="292" t="s">
        <v>78</v>
      </c>
      <c r="C8" s="293"/>
      <c r="D8" s="311"/>
      <c r="E8" s="312"/>
      <c r="F8" s="312"/>
      <c r="G8" s="369"/>
    </row>
    <row r="9" spans="2:15" ht="24" customHeight="1" x14ac:dyDescent="0.25">
      <c r="B9" s="410" t="s">
        <v>26</v>
      </c>
      <c r="C9" s="412"/>
      <c r="D9" s="413"/>
      <c r="E9" s="20" t="s">
        <v>33</v>
      </c>
      <c r="F9" s="20"/>
      <c r="G9" s="15"/>
    </row>
    <row r="10" spans="2:15" ht="21.75" customHeight="1" x14ac:dyDescent="0.25">
      <c r="B10" s="411"/>
      <c r="C10" s="414"/>
      <c r="D10" s="415"/>
      <c r="E10" s="20" t="s">
        <v>34</v>
      </c>
      <c r="F10" s="20"/>
      <c r="G10" s="15"/>
    </row>
    <row r="11" spans="2:15" ht="18.75" x14ac:dyDescent="0.25">
      <c r="B11" s="21" t="s">
        <v>1</v>
      </c>
      <c r="C11" s="416"/>
      <c r="D11" s="417"/>
      <c r="E11" s="21" t="s">
        <v>35</v>
      </c>
      <c r="F11" s="22"/>
      <c r="G11" s="15"/>
    </row>
    <row r="12" spans="2:15" ht="18.75" x14ac:dyDescent="0.25">
      <c r="B12" s="21" t="s">
        <v>2</v>
      </c>
      <c r="C12" s="385"/>
      <c r="D12" s="386"/>
      <c r="E12" s="20" t="s">
        <v>6</v>
      </c>
      <c r="F12" s="20"/>
      <c r="G12" s="231">
        <f>SUM(G9:G11)</f>
        <v>0</v>
      </c>
    </row>
    <row r="13" spans="2:15" ht="18.75" x14ac:dyDescent="0.25">
      <c r="B13" s="20" t="s">
        <v>257</v>
      </c>
      <c r="C13" s="391" t="s">
        <v>259</v>
      </c>
      <c r="D13" s="391"/>
      <c r="E13" s="391"/>
      <c r="F13" s="391"/>
      <c r="G13" s="392"/>
      <c r="O13" s="18" t="s">
        <v>258</v>
      </c>
    </row>
    <row r="14" spans="2:15" ht="15.75" x14ac:dyDescent="0.25">
      <c r="B14" s="23" t="s">
        <v>25</v>
      </c>
      <c r="C14" s="24"/>
      <c r="D14" s="418"/>
      <c r="E14" s="418"/>
      <c r="F14" s="418"/>
      <c r="G14" s="419"/>
      <c r="O14" s="18" t="s">
        <v>259</v>
      </c>
    </row>
    <row r="15" spans="2:15" ht="6" customHeight="1" x14ac:dyDescent="0.25">
      <c r="B15" s="25"/>
      <c r="C15" s="25"/>
      <c r="D15" s="25"/>
      <c r="E15" s="26"/>
      <c r="F15" s="26"/>
      <c r="G15" s="26"/>
    </row>
    <row r="16" spans="2:15" s="29" customFormat="1" ht="15.75" customHeight="1" x14ac:dyDescent="0.25">
      <c r="B16" s="27" t="s">
        <v>7</v>
      </c>
      <c r="C16" s="28"/>
      <c r="D16" s="28"/>
      <c r="E16" s="28"/>
      <c r="F16" s="28"/>
      <c r="G16" s="28"/>
    </row>
    <row r="17" spans="2:7" ht="9" customHeight="1" x14ac:dyDescent="0.25">
      <c r="B17" s="30"/>
      <c r="C17" s="30"/>
      <c r="D17" s="30"/>
      <c r="E17" s="30"/>
      <c r="F17" s="30"/>
      <c r="G17" s="30"/>
    </row>
    <row r="18" spans="2:7" ht="15.75" x14ac:dyDescent="0.25">
      <c r="B18" s="48" t="s">
        <v>8</v>
      </c>
      <c r="C18" s="384" t="s">
        <v>9</v>
      </c>
      <c r="D18" s="384"/>
      <c r="E18" s="384"/>
      <c r="F18" s="384"/>
      <c r="G18" s="384"/>
    </row>
    <row r="19" spans="2:7" ht="18.75" customHeight="1" x14ac:dyDescent="0.25">
      <c r="B19" s="15"/>
      <c r="C19" s="382" t="s">
        <v>199</v>
      </c>
      <c r="D19" s="382"/>
      <c r="E19" s="382"/>
      <c r="F19" s="382"/>
      <c r="G19" s="382"/>
    </row>
    <row r="20" spans="2:7" ht="18.75" customHeight="1" x14ac:dyDescent="0.25">
      <c r="B20" s="15"/>
      <c r="C20" s="382" t="s">
        <v>197</v>
      </c>
      <c r="D20" s="382"/>
      <c r="E20" s="382"/>
      <c r="F20" s="382"/>
      <c r="G20" s="382"/>
    </row>
    <row r="21" spans="2:7" ht="30" customHeight="1" x14ac:dyDescent="0.25">
      <c r="B21" s="230">
        <f>B19+B20</f>
        <v>0</v>
      </c>
      <c r="C21" s="388" t="s">
        <v>308</v>
      </c>
      <c r="D21" s="389"/>
      <c r="E21" s="389"/>
      <c r="F21" s="389"/>
      <c r="G21" s="390"/>
    </row>
    <row r="22" spans="2:7" ht="18.75" x14ac:dyDescent="0.25">
      <c r="B22" s="15"/>
      <c r="C22" s="383" t="s">
        <v>29</v>
      </c>
      <c r="D22" s="383"/>
      <c r="E22" s="383"/>
      <c r="F22" s="383"/>
      <c r="G22" s="383"/>
    </row>
    <row r="23" spans="2:7" ht="18.75" x14ac:dyDescent="0.25">
      <c r="B23" s="280">
        <f>0.7*B22</f>
        <v>0</v>
      </c>
      <c r="C23" s="382" t="s">
        <v>38</v>
      </c>
      <c r="D23" s="382"/>
      <c r="E23" s="382"/>
      <c r="F23" s="382"/>
      <c r="G23" s="382"/>
    </row>
    <row r="24" spans="2:7" ht="32.25" customHeight="1" x14ac:dyDescent="0.25">
      <c r="B24" s="231">
        <f>MIN(B23,IF(C13="předkolo",5000,IF(C13="kolo",10000,0)),B22-B21)</f>
        <v>0</v>
      </c>
      <c r="C24" s="383" t="s">
        <v>316</v>
      </c>
      <c r="D24" s="383"/>
      <c r="E24" s="383"/>
      <c r="F24" s="383"/>
      <c r="G24" s="383"/>
    </row>
    <row r="25" spans="2:7" ht="19.5" thickBot="1" x14ac:dyDescent="0.3">
      <c r="B25" s="30"/>
      <c r="C25" s="30"/>
      <c r="D25" s="30"/>
      <c r="E25" s="30"/>
      <c r="F25" s="30"/>
      <c r="G25" s="30"/>
    </row>
    <row r="26" spans="2:7" ht="23.25" x14ac:dyDescent="0.35">
      <c r="B26" s="28" t="s">
        <v>21</v>
      </c>
      <c r="C26" s="393"/>
      <c r="D26" s="394"/>
      <c r="E26" s="302" t="s">
        <v>129</v>
      </c>
      <c r="F26" s="303"/>
      <c r="G26" s="304"/>
    </row>
    <row r="27" spans="2:7" ht="18.75" customHeight="1" x14ac:dyDescent="0.25">
      <c r="B27" s="28" t="s">
        <v>13</v>
      </c>
      <c r="C27" s="395"/>
      <c r="D27" s="396"/>
      <c r="E27" s="305" t="s">
        <v>128</v>
      </c>
      <c r="F27" s="306"/>
      <c r="G27" s="307"/>
    </row>
    <row r="28" spans="2:7" ht="18.75" customHeight="1" x14ac:dyDescent="0.25">
      <c r="B28" s="28" t="s">
        <v>11</v>
      </c>
      <c r="C28" s="397"/>
      <c r="D28" s="398"/>
      <c r="E28" s="305"/>
      <c r="F28" s="306"/>
      <c r="G28" s="307"/>
    </row>
    <row r="29" spans="2:7" ht="18.75" customHeight="1" x14ac:dyDescent="0.25">
      <c r="B29" s="28" t="s">
        <v>12</v>
      </c>
      <c r="C29" s="399"/>
      <c r="D29" s="400"/>
      <c r="E29" s="305"/>
      <c r="F29" s="306"/>
      <c r="G29" s="307"/>
    </row>
    <row r="30" spans="2:7" ht="18.75" x14ac:dyDescent="0.25">
      <c r="B30" s="30"/>
      <c r="C30" s="30"/>
      <c r="D30" s="30"/>
      <c r="E30" s="102"/>
      <c r="F30" s="103"/>
      <c r="G30" s="104"/>
    </row>
    <row r="31" spans="2:7" ht="15.75" x14ac:dyDescent="0.25">
      <c r="B31" s="28" t="s">
        <v>14</v>
      </c>
      <c r="C31" s="401"/>
      <c r="D31" s="402"/>
      <c r="E31" s="82"/>
      <c r="F31" s="11"/>
      <c r="G31" s="81"/>
    </row>
    <row r="32" spans="2:7" ht="16.5" thickBot="1" x14ac:dyDescent="0.3">
      <c r="B32" s="28" t="s">
        <v>13</v>
      </c>
      <c r="C32" s="421"/>
      <c r="D32" s="422"/>
      <c r="E32" s="299" t="s">
        <v>15</v>
      </c>
      <c r="F32" s="300"/>
      <c r="G32" s="301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406" t="s">
        <v>16</v>
      </c>
      <c r="C34" s="407"/>
      <c r="D34" s="407"/>
      <c r="E34" s="407"/>
      <c r="F34" s="407"/>
      <c r="G34" s="408"/>
    </row>
    <row r="35" spans="2:7" x14ac:dyDescent="0.25">
      <c r="B35" s="19"/>
      <c r="C35" s="19"/>
      <c r="D35" s="19"/>
      <c r="E35" s="19"/>
      <c r="F35" s="19"/>
      <c r="G35" s="19"/>
    </row>
    <row r="36" spans="2:7" ht="18.75" x14ac:dyDescent="0.25">
      <c r="B36" s="15"/>
      <c r="C36" s="382" t="s">
        <v>135</v>
      </c>
      <c r="D36" s="382"/>
      <c r="E36" s="382"/>
      <c r="F36" s="382"/>
      <c r="G36" s="382"/>
    </row>
    <row r="37" spans="2:7" ht="18.75" x14ac:dyDescent="0.25">
      <c r="B37" s="15"/>
      <c r="C37" s="382" t="s">
        <v>18</v>
      </c>
      <c r="D37" s="382"/>
      <c r="E37" s="382"/>
      <c r="F37" s="382"/>
      <c r="G37" s="382"/>
    </row>
    <row r="38" spans="2:7" ht="18.75" x14ac:dyDescent="0.25">
      <c r="B38" s="15"/>
      <c r="C38" s="382" t="s">
        <v>30</v>
      </c>
      <c r="D38" s="382"/>
      <c r="E38" s="382"/>
      <c r="F38" s="382"/>
      <c r="G38" s="382"/>
    </row>
    <row r="39" spans="2:7" x14ac:dyDescent="0.25">
      <c r="B39" s="19"/>
      <c r="C39" s="19"/>
      <c r="D39" s="19"/>
      <c r="E39" s="19"/>
      <c r="F39" s="19"/>
      <c r="G39" s="19"/>
    </row>
    <row r="40" spans="2:7" ht="15.75" x14ac:dyDescent="0.25">
      <c r="B40" s="28" t="s">
        <v>20</v>
      </c>
      <c r="C40" s="19"/>
      <c r="D40" s="19"/>
      <c r="E40" s="19"/>
      <c r="F40" s="19"/>
      <c r="G40" s="19"/>
    </row>
    <row r="41" spans="2:7" ht="15.75" x14ac:dyDescent="0.25">
      <c r="B41" s="28" t="s">
        <v>13</v>
      </c>
      <c r="C41" s="19"/>
      <c r="D41" s="19"/>
      <c r="E41" s="19"/>
      <c r="F41" s="19"/>
      <c r="G41" s="19"/>
    </row>
    <row r="42" spans="2:7" ht="6.75" customHeight="1" x14ac:dyDescent="0.25">
      <c r="B42" s="19"/>
      <c r="C42" s="19"/>
      <c r="D42" s="19"/>
      <c r="E42" s="19"/>
      <c r="F42" s="19"/>
      <c r="G42" s="19"/>
    </row>
    <row r="43" spans="2:7" x14ac:dyDescent="0.25">
      <c r="B43" s="31" t="s">
        <v>22</v>
      </c>
      <c r="C43" s="19" t="s">
        <v>36</v>
      </c>
      <c r="D43" s="19"/>
      <c r="E43" s="19"/>
      <c r="F43" s="19"/>
      <c r="G43" s="19"/>
    </row>
    <row r="44" spans="2:7" x14ac:dyDescent="0.25">
      <c r="B44" s="31"/>
      <c r="C44" s="19" t="s">
        <v>200</v>
      </c>
      <c r="D44" s="19"/>
      <c r="E44" s="19"/>
      <c r="F44" s="19"/>
      <c r="G44" s="19"/>
    </row>
    <row r="45" spans="2:7" x14ac:dyDescent="0.25">
      <c r="B45" s="19"/>
      <c r="C45" s="19" t="s">
        <v>32</v>
      </c>
      <c r="D45" s="19"/>
      <c r="E45" s="19"/>
      <c r="F45" s="19"/>
      <c r="G45" s="19"/>
    </row>
    <row r="46" spans="2:7" x14ac:dyDescent="0.25">
      <c r="B46" s="19"/>
      <c r="C46" s="2" t="s">
        <v>284</v>
      </c>
      <c r="D46" s="19"/>
      <c r="E46" s="19"/>
      <c r="F46" s="19"/>
      <c r="G46" s="19"/>
    </row>
    <row r="47" spans="2:7" customFormat="1" x14ac:dyDescent="0.25">
      <c r="B47" s="2"/>
      <c r="C47" s="19" t="s">
        <v>278</v>
      </c>
      <c r="D47" s="2"/>
      <c r="E47" s="2"/>
      <c r="F47" s="2"/>
      <c r="G47" s="2"/>
    </row>
    <row r="48" spans="2:7" x14ac:dyDescent="0.25">
      <c r="B48" s="19"/>
      <c r="C48" s="19" t="s">
        <v>136</v>
      </c>
      <c r="D48" s="19"/>
      <c r="E48" s="19"/>
      <c r="F48" s="19"/>
      <c r="G48" s="19"/>
    </row>
    <row r="49" spans="1:8" ht="6.75" customHeight="1" x14ac:dyDescent="0.25">
      <c r="B49" s="19"/>
      <c r="C49" s="19"/>
      <c r="D49" s="19"/>
      <c r="E49" s="19"/>
      <c r="F49" s="19"/>
      <c r="G49" s="19"/>
    </row>
    <row r="50" spans="1:8" ht="31.5" customHeight="1" x14ac:dyDescent="0.25">
      <c r="B50" s="106" t="s">
        <v>138</v>
      </c>
      <c r="C50" s="387" t="s">
        <v>262</v>
      </c>
      <c r="D50" s="387"/>
      <c r="E50" s="387"/>
      <c r="F50" s="387"/>
      <c r="G50" s="387"/>
    </row>
    <row r="51" spans="1:8" ht="6.75" customHeight="1" x14ac:dyDescent="0.25">
      <c r="B51" s="19"/>
      <c r="C51" s="19"/>
      <c r="D51" s="19"/>
      <c r="E51" s="19"/>
      <c r="F51" s="19"/>
      <c r="G51" s="19"/>
    </row>
    <row r="52" spans="1:8" x14ac:dyDescent="0.25">
      <c r="A52" s="254"/>
      <c r="B52" s="420" t="s">
        <v>146</v>
      </c>
      <c r="C52" s="420"/>
      <c r="D52" s="420"/>
      <c r="E52" s="420"/>
      <c r="F52" s="420"/>
      <c r="G52" s="420"/>
      <c r="H52" s="254"/>
    </row>
    <row r="53" spans="1:8" x14ac:dyDescent="0.25">
      <c r="A53" s="254"/>
      <c r="B53" s="420" t="s">
        <v>149</v>
      </c>
      <c r="C53" s="420"/>
      <c r="D53" s="420"/>
      <c r="E53" s="420"/>
      <c r="F53" s="420"/>
      <c r="G53" s="420"/>
      <c r="H53" s="254"/>
    </row>
    <row r="54" spans="1:8" ht="3" customHeight="1" x14ac:dyDescent="0.25"/>
  </sheetData>
  <protectedRanges>
    <protectedRange sqref="B2:G3 B5:G7" name="Oblast1"/>
    <protectedRange sqref="B8:G8" name="Oblast1_1"/>
    <protectedRange sqref="B4:G4" name="Oblast1_2"/>
  </protectedRanges>
  <mergeCells count="36">
    <mergeCell ref="B53:G53"/>
    <mergeCell ref="C29:D29"/>
    <mergeCell ref="C31:D31"/>
    <mergeCell ref="C32:D32"/>
    <mergeCell ref="C26:D26"/>
    <mergeCell ref="B52:G52"/>
    <mergeCell ref="C38:G38"/>
    <mergeCell ref="C50:G50"/>
    <mergeCell ref="C37:G37"/>
    <mergeCell ref="E26:G26"/>
    <mergeCell ref="E27:G29"/>
    <mergeCell ref="E32:G32"/>
    <mergeCell ref="C27:D27"/>
    <mergeCell ref="C28:D28"/>
    <mergeCell ref="B2:G2"/>
    <mergeCell ref="C24:G24"/>
    <mergeCell ref="B34:G34"/>
    <mergeCell ref="C36:G36"/>
    <mergeCell ref="C5:G5"/>
    <mergeCell ref="C6:G6"/>
    <mergeCell ref="B8:C8"/>
    <mergeCell ref="D8:G8"/>
    <mergeCell ref="C7:G7"/>
    <mergeCell ref="B9:B10"/>
    <mergeCell ref="C9:D10"/>
    <mergeCell ref="C11:D11"/>
    <mergeCell ref="C4:G4"/>
    <mergeCell ref="C19:G19"/>
    <mergeCell ref="C20:G20"/>
    <mergeCell ref="C22:G22"/>
    <mergeCell ref="C18:G18"/>
    <mergeCell ref="C12:D12"/>
    <mergeCell ref="D14:G14"/>
    <mergeCell ref="C23:G23"/>
    <mergeCell ref="C21:G21"/>
    <mergeCell ref="C13:G13"/>
  </mergeCells>
  <conditionalFormatting sqref="B21">
    <cfRule type="cellIs" dxfId="8" priority="1" operator="lessThan">
      <formula>0.3*$B$22</formula>
    </cfRule>
  </conditionalFormatting>
  <dataValidations count="1">
    <dataValidation type="list" allowBlank="1" showInputMessage="1" showErrorMessage="1" sqref="C13:G13" xr:uid="{532FE30B-C6BF-4110-BAAA-EF481D7F9A31}">
      <formula1>$O$13:$O$14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35"/>
  <sheetViews>
    <sheetView view="pageBreakPreview" topLeftCell="A12" zoomScaleNormal="100" zoomScaleSheetLayoutView="100" workbookViewId="0">
      <selection activeCell="C31" sqref="C31"/>
    </sheetView>
  </sheetViews>
  <sheetFormatPr defaultColWidth="9.140625" defaultRowHeight="15" x14ac:dyDescent="0.25"/>
  <cols>
    <col min="1" max="1" width="0.5703125" style="18" customWidth="1"/>
    <col min="2" max="2" width="11.5703125" style="18" customWidth="1"/>
    <col min="3" max="3" width="33.42578125" style="18" customWidth="1"/>
    <col min="4" max="4" width="9.7109375" style="18" customWidth="1"/>
    <col min="5" max="5" width="9.5703125" style="18" customWidth="1"/>
    <col min="6" max="6" width="11.140625" style="18" customWidth="1"/>
    <col min="7" max="7" width="18.42578125" style="18" customWidth="1"/>
    <col min="8" max="8" width="6.7109375" style="18" customWidth="1"/>
    <col min="9" max="9" width="0.5703125" style="18" customWidth="1"/>
    <col min="10" max="10" width="2.5703125" style="18" customWidth="1"/>
    <col min="11" max="16384" width="9.140625" style="18"/>
  </cols>
  <sheetData>
    <row r="1" spans="2:9" ht="3" customHeight="1" x14ac:dyDescent="0.25"/>
    <row r="2" spans="2:9" ht="23.25" customHeight="1" x14ac:dyDescent="0.25">
      <c r="B2" s="403" t="s">
        <v>293</v>
      </c>
      <c r="C2" s="404"/>
      <c r="D2" s="404"/>
      <c r="E2" s="404"/>
      <c r="F2" s="404"/>
      <c r="G2" s="404"/>
      <c r="H2" s="405"/>
      <c r="I2" s="115"/>
    </row>
    <row r="3" spans="2:9" ht="4.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ht="18.75" customHeight="1" x14ac:dyDescent="0.25">
      <c r="B4" s="20" t="s">
        <v>39</v>
      </c>
      <c r="C4" s="432"/>
      <c r="D4" s="433"/>
      <c r="E4" s="433"/>
      <c r="F4" s="433"/>
      <c r="G4" s="433"/>
      <c r="H4" s="434"/>
      <c r="I4" s="36"/>
    </row>
    <row r="5" spans="2:9" customFormat="1" ht="18.75" customHeight="1" x14ac:dyDescent="0.25">
      <c r="B5" s="292" t="s">
        <v>78</v>
      </c>
      <c r="C5" s="293"/>
      <c r="D5" s="293"/>
      <c r="E5" s="293"/>
      <c r="F5" s="293"/>
      <c r="G5" s="293"/>
      <c r="H5" s="313"/>
      <c r="I5" s="116"/>
    </row>
    <row r="6" spans="2:9" ht="5.25" customHeight="1" x14ac:dyDescent="0.25">
      <c r="B6" s="38"/>
      <c r="C6" s="36"/>
      <c r="D6" s="36"/>
      <c r="E6" s="36"/>
      <c r="F6" s="36"/>
      <c r="G6" s="36"/>
      <c r="H6" s="36"/>
      <c r="I6" s="36"/>
    </row>
    <row r="7" spans="2:9" ht="15.75" x14ac:dyDescent="0.25">
      <c r="B7" s="48" t="s">
        <v>8</v>
      </c>
      <c r="C7" s="435" t="s">
        <v>9</v>
      </c>
      <c r="D7" s="436"/>
      <c r="E7" s="436"/>
      <c r="F7" s="436"/>
      <c r="G7" s="436"/>
      <c r="H7" s="437"/>
      <c r="I7" s="117"/>
    </row>
    <row r="8" spans="2:9" ht="18.75" customHeight="1" x14ac:dyDescent="0.25">
      <c r="B8" s="15"/>
      <c r="C8" s="388" t="s">
        <v>317</v>
      </c>
      <c r="D8" s="389"/>
      <c r="E8" s="425"/>
      <c r="F8" s="425"/>
      <c r="G8" s="425"/>
      <c r="H8" s="426"/>
      <c r="I8" s="118"/>
    </row>
    <row r="9" spans="2:9" ht="18.75" x14ac:dyDescent="0.25">
      <c r="B9" s="15"/>
      <c r="C9" s="388" t="s">
        <v>307</v>
      </c>
      <c r="D9" s="389"/>
      <c r="E9" s="425"/>
      <c r="F9" s="425"/>
      <c r="G9" s="425"/>
      <c r="H9" s="426"/>
      <c r="I9" s="118"/>
    </row>
    <row r="10" spans="2:9" ht="18.75" x14ac:dyDescent="0.25">
      <c r="B10" s="230">
        <f>B8+B9</f>
        <v>0</v>
      </c>
      <c r="C10" s="388" t="s">
        <v>308</v>
      </c>
      <c r="D10" s="389"/>
      <c r="E10" s="389"/>
      <c r="F10" s="389"/>
      <c r="G10" s="389"/>
      <c r="H10" s="390"/>
      <c r="I10" s="118"/>
    </row>
    <row r="11" spans="2:9" ht="18.75" x14ac:dyDescent="0.25">
      <c r="B11" s="35"/>
      <c r="C11" s="427" t="s">
        <v>74</v>
      </c>
      <c r="D11" s="428"/>
      <c r="E11" s="428"/>
      <c r="F11" s="428"/>
      <c r="G11" s="428"/>
      <c r="H11" s="431"/>
      <c r="I11" s="119"/>
    </row>
    <row r="12" spans="2:9" ht="18.75" x14ac:dyDescent="0.25">
      <c r="B12" s="35"/>
      <c r="C12" s="427" t="s">
        <v>75</v>
      </c>
      <c r="D12" s="428"/>
      <c r="E12" s="429"/>
      <c r="F12" s="429"/>
      <c r="G12" s="429"/>
      <c r="H12" s="430"/>
      <c r="I12" s="113"/>
    </row>
    <row r="13" spans="2:9" ht="18.75" x14ac:dyDescent="0.25">
      <c r="B13" s="246">
        <f>B10+B11-B12</f>
        <v>0</v>
      </c>
      <c r="C13" s="427" t="s">
        <v>289</v>
      </c>
      <c r="D13" s="428"/>
      <c r="E13" s="429"/>
      <c r="F13" s="429"/>
      <c r="G13" s="429"/>
      <c r="H13" s="430"/>
      <c r="I13" s="113"/>
    </row>
    <row r="14" spans="2:9" ht="19.5" thickBot="1" x14ac:dyDescent="0.3">
      <c r="B14" s="30"/>
      <c r="C14" s="30"/>
      <c r="D14" s="30"/>
      <c r="E14" s="30"/>
      <c r="F14" s="30"/>
      <c r="G14" s="30"/>
      <c r="H14" s="30"/>
      <c r="I14" s="30"/>
    </row>
    <row r="15" spans="2:9" ht="23.25" x14ac:dyDescent="0.35">
      <c r="D15" s="302" t="s">
        <v>129</v>
      </c>
      <c r="E15" s="303"/>
      <c r="F15" s="303"/>
      <c r="G15" s="303"/>
      <c r="H15" s="304"/>
      <c r="I15" s="120"/>
    </row>
    <row r="16" spans="2:9" ht="18" customHeight="1" x14ac:dyDescent="0.25">
      <c r="B16" s="28" t="s">
        <v>43</v>
      </c>
      <c r="C16" s="243"/>
      <c r="D16" s="305" t="s">
        <v>128</v>
      </c>
      <c r="E16" s="306"/>
      <c r="F16" s="306"/>
      <c r="G16" s="306"/>
      <c r="H16" s="307"/>
      <c r="I16" s="110"/>
    </row>
    <row r="17" spans="2:10" ht="18.75" customHeight="1" x14ac:dyDescent="0.25">
      <c r="B17" s="28" t="s">
        <v>13</v>
      </c>
      <c r="C17" s="252"/>
      <c r="D17" s="305"/>
      <c r="E17" s="306"/>
      <c r="F17" s="306"/>
      <c r="G17" s="306"/>
      <c r="H17" s="307"/>
      <c r="I17" s="110"/>
    </row>
    <row r="18" spans="2:10" ht="18.75" customHeight="1" x14ac:dyDescent="0.25">
      <c r="B18" s="28" t="s">
        <v>11</v>
      </c>
      <c r="C18" s="253"/>
      <c r="D18" s="305"/>
      <c r="E18" s="306"/>
      <c r="F18" s="306"/>
      <c r="G18" s="306"/>
      <c r="H18" s="307"/>
      <c r="I18" s="110"/>
    </row>
    <row r="19" spans="2:10" ht="18.75" x14ac:dyDescent="0.25">
      <c r="B19" s="28" t="s">
        <v>12</v>
      </c>
      <c r="C19" s="233"/>
      <c r="D19" s="102"/>
      <c r="E19" s="103"/>
      <c r="F19" s="103"/>
      <c r="G19" s="103"/>
      <c r="H19" s="104"/>
      <c r="I19" s="103"/>
    </row>
    <row r="20" spans="2:10" ht="18.75" x14ac:dyDescent="0.25">
      <c r="B20" s="28"/>
      <c r="C20" s="30"/>
      <c r="D20" s="82"/>
      <c r="E20" s="11"/>
      <c r="F20" s="11"/>
      <c r="G20" s="11"/>
      <c r="H20" s="81"/>
      <c r="I20" s="11"/>
    </row>
    <row r="21" spans="2:10" ht="19.5" thickBot="1" x14ac:dyDescent="0.3">
      <c r="B21" s="28"/>
      <c r="C21" s="30"/>
      <c r="D21" s="299" t="s">
        <v>15</v>
      </c>
      <c r="E21" s="300"/>
      <c r="F21" s="300"/>
      <c r="G21" s="300"/>
      <c r="H21" s="301"/>
      <c r="I21" s="114"/>
    </row>
    <row r="22" spans="2:10" ht="9" customHeight="1" x14ac:dyDescent="0.25">
      <c r="B22" s="19"/>
      <c r="C22" s="19"/>
      <c r="D22" s="19"/>
      <c r="E22" s="19"/>
      <c r="F22" s="19"/>
      <c r="G22" s="19"/>
      <c r="H22" s="19"/>
      <c r="I22" s="19"/>
    </row>
    <row r="23" spans="2:10" x14ac:dyDescent="0.25">
      <c r="B23" s="406" t="s">
        <v>16</v>
      </c>
      <c r="C23" s="407"/>
      <c r="D23" s="407"/>
      <c r="E23" s="407"/>
      <c r="F23" s="407"/>
      <c r="G23" s="407"/>
      <c r="H23" s="408"/>
      <c r="I23" s="255"/>
    </row>
    <row r="24" spans="2:10" ht="5.25" customHeight="1" x14ac:dyDescent="0.25">
      <c r="B24" s="38"/>
      <c r="C24" s="36"/>
      <c r="D24" s="36"/>
      <c r="E24" s="36"/>
      <c r="F24" s="36"/>
      <c r="G24" s="36"/>
      <c r="H24" s="36"/>
      <c r="I24" s="36"/>
    </row>
    <row r="25" spans="2:10" ht="15.75" x14ac:dyDescent="0.25">
      <c r="B25" s="28" t="s">
        <v>20</v>
      </c>
      <c r="C25" s="19"/>
      <c r="D25" s="19"/>
      <c r="E25" s="19"/>
      <c r="F25" s="19"/>
      <c r="G25" s="19"/>
      <c r="H25" s="19"/>
      <c r="I25" s="19"/>
    </row>
    <row r="26" spans="2:10" ht="18.75" customHeight="1" x14ac:dyDescent="0.25">
      <c r="B26" s="28" t="s">
        <v>13</v>
      </c>
      <c r="C26" s="19"/>
      <c r="D26" s="19"/>
      <c r="E26" s="19"/>
      <c r="F26" s="19"/>
      <c r="G26" s="19"/>
      <c r="H26" s="19"/>
      <c r="I26" s="19"/>
    </row>
    <row r="27" spans="2:10" x14ac:dyDescent="0.25">
      <c r="B27" s="31" t="s">
        <v>22</v>
      </c>
      <c r="C27" s="2" t="s">
        <v>284</v>
      </c>
      <c r="D27" s="19"/>
      <c r="E27" s="19"/>
      <c r="F27" s="19"/>
      <c r="G27" s="19"/>
      <c r="H27" s="19"/>
      <c r="I27" s="19"/>
      <c r="J27" s="19"/>
    </row>
    <row r="28" spans="2:10" ht="15" customHeight="1" x14ac:dyDescent="0.25">
      <c r="B28" s="31"/>
      <c r="C28" s="19" t="s">
        <v>278</v>
      </c>
      <c r="D28" s="2"/>
      <c r="E28" s="19"/>
      <c r="F28" s="19"/>
      <c r="G28" s="19"/>
      <c r="H28" s="19"/>
      <c r="I28" s="19"/>
      <c r="J28" s="19"/>
    </row>
    <row r="29" spans="2:10" ht="15" customHeight="1" x14ac:dyDescent="0.25">
      <c r="B29" s="19"/>
      <c r="C29" s="424" t="s">
        <v>137</v>
      </c>
      <c r="D29" s="424"/>
      <c r="E29" s="424"/>
      <c r="F29" s="424"/>
      <c r="G29" s="424"/>
      <c r="H29" s="424"/>
      <c r="I29" s="112"/>
      <c r="J29" s="19"/>
    </row>
    <row r="30" spans="2:10" ht="17.25" customHeight="1" x14ac:dyDescent="0.25">
      <c r="B30" s="38"/>
      <c r="C30" s="36"/>
      <c r="D30" s="36"/>
      <c r="E30" s="36"/>
      <c r="F30" s="36"/>
      <c r="G30" s="36"/>
      <c r="H30" s="36"/>
      <c r="I30" s="36"/>
    </row>
    <row r="31" spans="2:10" x14ac:dyDescent="0.25">
      <c r="B31" s="31" t="s">
        <v>288</v>
      </c>
      <c r="C31" s="50"/>
      <c r="D31" s="50"/>
      <c r="E31" s="50"/>
      <c r="F31" s="101"/>
      <c r="G31" s="111"/>
      <c r="H31" s="50"/>
      <c r="I31" s="111"/>
    </row>
    <row r="32" spans="2:10" ht="24" customHeight="1" x14ac:dyDescent="0.25">
      <c r="B32" s="38"/>
      <c r="C32" s="36"/>
      <c r="D32" s="36"/>
      <c r="E32" s="36"/>
      <c r="F32" s="36"/>
      <c r="G32" s="36"/>
      <c r="H32" s="36"/>
      <c r="I32" s="36"/>
    </row>
    <row r="33" spans="2:9" ht="12" customHeight="1" x14ac:dyDescent="0.25">
      <c r="B33" s="423" t="s">
        <v>151</v>
      </c>
      <c r="C33" s="423"/>
      <c r="D33" s="423"/>
      <c r="E33" s="423"/>
      <c r="F33" s="423"/>
      <c r="G33" s="423"/>
      <c r="H33" s="423"/>
      <c r="I33" s="36"/>
    </row>
    <row r="34" spans="2:9" ht="14.25" customHeight="1" x14ac:dyDescent="0.25">
      <c r="B34" s="423" t="s">
        <v>147</v>
      </c>
      <c r="C34" s="423"/>
      <c r="D34" s="423"/>
      <c r="E34" s="423"/>
      <c r="F34" s="423"/>
      <c r="G34" s="423"/>
      <c r="H34" s="423"/>
      <c r="I34" s="36"/>
    </row>
    <row r="35" spans="2:9" ht="3" customHeight="1" x14ac:dyDescent="0.25"/>
  </sheetData>
  <protectedRanges>
    <protectedRange sqref="B2:I4 B6:I6" name="Oblast1"/>
    <protectedRange sqref="B5:I5" name="Oblast1_1"/>
  </protectedRanges>
  <mergeCells count="17">
    <mergeCell ref="D16:H18"/>
    <mergeCell ref="C13:H13"/>
    <mergeCell ref="C11:H11"/>
    <mergeCell ref="C4:H4"/>
    <mergeCell ref="C7:H7"/>
    <mergeCell ref="D15:H15"/>
    <mergeCell ref="B5:H5"/>
    <mergeCell ref="B2:H2"/>
    <mergeCell ref="C8:H8"/>
    <mergeCell ref="C9:H9"/>
    <mergeCell ref="C12:H12"/>
    <mergeCell ref="C10:H10"/>
    <mergeCell ref="D21:H21"/>
    <mergeCell ref="B34:H34"/>
    <mergeCell ref="B33:H33"/>
    <mergeCell ref="C29:H29"/>
    <mergeCell ref="B23:H23"/>
  </mergeCells>
  <conditionalFormatting sqref="B10">
    <cfRule type="cellIs" dxfId="7" priority="1" operator="lessThan">
      <formula>0.3*$B$12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7723-7A7E-49E7-8E67-A5E75EE387A2}">
  <dimension ref="B1:J36"/>
  <sheetViews>
    <sheetView view="pageBreakPreview" topLeftCell="A18" zoomScaleNormal="100" zoomScaleSheetLayoutView="100" workbookViewId="0">
      <selection activeCell="C12" sqref="C12:H12"/>
    </sheetView>
  </sheetViews>
  <sheetFormatPr defaultColWidth="9.140625" defaultRowHeight="15" x14ac:dyDescent="0.25"/>
  <cols>
    <col min="1" max="1" width="0.5703125" style="18" customWidth="1"/>
    <col min="2" max="2" width="11.5703125" style="18" customWidth="1"/>
    <col min="3" max="3" width="33.42578125" style="18" customWidth="1"/>
    <col min="4" max="4" width="9.7109375" style="18" customWidth="1"/>
    <col min="5" max="5" width="9.5703125" style="18" customWidth="1"/>
    <col min="6" max="6" width="11.140625" style="18" customWidth="1"/>
    <col min="7" max="7" width="18.42578125" style="18" customWidth="1"/>
    <col min="8" max="8" width="6.7109375" style="18" customWidth="1"/>
    <col min="9" max="9" width="0.5703125" style="18" customWidth="1"/>
    <col min="10" max="10" width="2.5703125" style="18" customWidth="1"/>
    <col min="11" max="16384" width="9.140625" style="18"/>
  </cols>
  <sheetData>
    <row r="1" spans="2:9" ht="3" customHeight="1" x14ac:dyDescent="0.25"/>
    <row r="2" spans="2:9" ht="23.25" customHeight="1" x14ac:dyDescent="0.25">
      <c r="B2" s="403" t="s">
        <v>290</v>
      </c>
      <c r="C2" s="404"/>
      <c r="D2" s="404"/>
      <c r="E2" s="404"/>
      <c r="F2" s="404"/>
      <c r="G2" s="404"/>
      <c r="H2" s="405"/>
      <c r="I2" s="115"/>
    </row>
    <row r="3" spans="2:9" ht="4.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ht="18.75" x14ac:dyDescent="0.25">
      <c r="B4" s="20" t="s">
        <v>39</v>
      </c>
      <c r="C4" s="409"/>
      <c r="D4" s="391"/>
      <c r="E4" s="391"/>
      <c r="F4" s="391"/>
      <c r="G4" s="391"/>
      <c r="H4" s="392"/>
    </row>
    <row r="5" spans="2:9" ht="18.75" customHeight="1" x14ac:dyDescent="0.25">
      <c r="B5" s="20" t="s">
        <v>306</v>
      </c>
      <c r="C5" s="438"/>
      <c r="D5" s="439"/>
      <c r="E5" s="439"/>
      <c r="F5" s="439"/>
      <c r="G5" s="439"/>
      <c r="H5" s="440"/>
      <c r="I5" s="36"/>
    </row>
    <row r="6" spans="2:9" customFormat="1" ht="18.75" customHeight="1" x14ac:dyDescent="0.25">
      <c r="B6" s="292" t="s">
        <v>78</v>
      </c>
      <c r="C6" s="293"/>
      <c r="D6" s="293"/>
      <c r="E6" s="293"/>
      <c r="F6" s="293"/>
      <c r="G6" s="293"/>
      <c r="H6" s="313"/>
      <c r="I6" s="116"/>
    </row>
    <row r="7" spans="2:9" ht="5.25" customHeight="1" x14ac:dyDescent="0.25">
      <c r="B7" s="38"/>
      <c r="C7" s="36"/>
      <c r="D7" s="36"/>
      <c r="E7" s="36"/>
      <c r="F7" s="36"/>
      <c r="G7" s="36"/>
      <c r="H7" s="36"/>
      <c r="I7" s="36"/>
    </row>
    <row r="8" spans="2:9" ht="15.75" x14ac:dyDescent="0.25">
      <c r="B8" s="130" t="s">
        <v>8</v>
      </c>
      <c r="C8" s="435" t="s">
        <v>9</v>
      </c>
      <c r="D8" s="436"/>
      <c r="E8" s="436"/>
      <c r="F8" s="436"/>
      <c r="G8" s="436"/>
      <c r="H8" s="437"/>
      <c r="I8" s="117"/>
    </row>
    <row r="9" spans="2:9" ht="18.75" customHeight="1" x14ac:dyDescent="0.25">
      <c r="B9" s="15"/>
      <c r="C9" s="388" t="s">
        <v>317</v>
      </c>
      <c r="D9" s="389"/>
      <c r="E9" s="425"/>
      <c r="F9" s="425"/>
      <c r="G9" s="425"/>
      <c r="H9" s="426"/>
      <c r="I9" s="118"/>
    </row>
    <row r="10" spans="2:9" ht="18.75" x14ac:dyDescent="0.25">
      <c r="B10" s="15"/>
      <c r="C10" s="388" t="s">
        <v>307</v>
      </c>
      <c r="D10" s="389"/>
      <c r="E10" s="425"/>
      <c r="F10" s="425"/>
      <c r="G10" s="425"/>
      <c r="H10" s="426"/>
      <c r="I10" s="118"/>
    </row>
    <row r="11" spans="2:9" ht="18.75" x14ac:dyDescent="0.25">
      <c r="B11" s="230">
        <f>B9+B10</f>
        <v>0</v>
      </c>
      <c r="C11" s="388" t="s">
        <v>308</v>
      </c>
      <c r="D11" s="389"/>
      <c r="E11" s="389"/>
      <c r="F11" s="389"/>
      <c r="G11" s="389"/>
      <c r="H11" s="390"/>
      <c r="I11" s="118"/>
    </row>
    <row r="12" spans="2:9" ht="18.75" x14ac:dyDescent="0.25">
      <c r="B12" s="35"/>
      <c r="C12" s="427" t="s">
        <v>74</v>
      </c>
      <c r="D12" s="428"/>
      <c r="E12" s="428"/>
      <c r="F12" s="428"/>
      <c r="G12" s="428"/>
      <c r="H12" s="431"/>
      <c r="I12" s="119"/>
    </row>
    <row r="13" spans="2:9" ht="18.75" x14ac:dyDescent="0.25">
      <c r="B13" s="35"/>
      <c r="C13" s="427" t="s">
        <v>75</v>
      </c>
      <c r="D13" s="428"/>
      <c r="E13" s="429"/>
      <c r="F13" s="429"/>
      <c r="G13" s="429"/>
      <c r="H13" s="430"/>
      <c r="I13" s="133"/>
    </row>
    <row r="14" spans="2:9" ht="18.75" x14ac:dyDescent="0.25">
      <c r="B14" s="246">
        <f>B11+B12-B13</f>
        <v>0</v>
      </c>
      <c r="C14" s="427" t="s">
        <v>289</v>
      </c>
      <c r="D14" s="428"/>
      <c r="E14" s="429"/>
      <c r="F14" s="429"/>
      <c r="G14" s="429"/>
      <c r="H14" s="430"/>
      <c r="I14" s="133"/>
    </row>
    <row r="15" spans="2:9" ht="19.5" thickBot="1" x14ac:dyDescent="0.3">
      <c r="B15" s="30"/>
      <c r="C15" s="30"/>
      <c r="D15" s="30"/>
      <c r="E15" s="30"/>
      <c r="F15" s="30"/>
      <c r="G15" s="30"/>
      <c r="H15" s="30"/>
      <c r="I15" s="30"/>
    </row>
    <row r="16" spans="2:9" ht="23.25" x14ac:dyDescent="0.35">
      <c r="C16" s="242"/>
      <c r="D16" s="302" t="s">
        <v>129</v>
      </c>
      <c r="E16" s="303"/>
      <c r="F16" s="303"/>
      <c r="G16" s="303"/>
      <c r="H16" s="304"/>
      <c r="I16" s="120"/>
    </row>
    <row r="17" spans="2:10" ht="18.75" x14ac:dyDescent="0.25">
      <c r="B17" s="28" t="s">
        <v>43</v>
      </c>
      <c r="C17" s="245"/>
      <c r="D17" s="305" t="s">
        <v>128</v>
      </c>
      <c r="E17" s="306"/>
      <c r="F17" s="306"/>
      <c r="G17" s="306"/>
      <c r="H17" s="307"/>
      <c r="I17" s="129"/>
    </row>
    <row r="18" spans="2:10" ht="18.75" x14ac:dyDescent="0.25">
      <c r="B18" s="28" t="s">
        <v>13</v>
      </c>
      <c r="C18" s="244"/>
      <c r="D18" s="305"/>
      <c r="E18" s="306"/>
      <c r="F18" s="306"/>
      <c r="G18" s="306"/>
      <c r="H18" s="307"/>
      <c r="I18" s="129"/>
    </row>
    <row r="19" spans="2:10" ht="18.75" customHeight="1" x14ac:dyDescent="0.25">
      <c r="B19" s="28" t="s">
        <v>11</v>
      </c>
      <c r="C19" s="233"/>
      <c r="D19" s="305"/>
      <c r="E19" s="306"/>
      <c r="F19" s="306"/>
      <c r="G19" s="306"/>
      <c r="H19" s="307"/>
      <c r="I19" s="129"/>
    </row>
    <row r="20" spans="2:10" ht="18.75" x14ac:dyDescent="0.25">
      <c r="B20" s="28" t="s">
        <v>12</v>
      </c>
      <c r="C20" s="30"/>
      <c r="D20" s="102"/>
      <c r="E20" s="103"/>
      <c r="F20" s="103"/>
      <c r="G20" s="103"/>
      <c r="H20" s="104"/>
      <c r="I20" s="103"/>
    </row>
    <row r="21" spans="2:10" ht="18.75" x14ac:dyDescent="0.25">
      <c r="B21" s="28"/>
      <c r="C21" s="30"/>
      <c r="D21" s="82"/>
      <c r="E21" s="11"/>
      <c r="F21" s="11"/>
      <c r="G21" s="11"/>
      <c r="H21" s="81"/>
      <c r="I21" s="11"/>
    </row>
    <row r="22" spans="2:10" ht="19.5" thickBot="1" x14ac:dyDescent="0.3">
      <c r="B22" s="28"/>
      <c r="C22" s="30"/>
      <c r="D22" s="299" t="s">
        <v>15</v>
      </c>
      <c r="E22" s="300"/>
      <c r="F22" s="300"/>
      <c r="G22" s="300"/>
      <c r="H22" s="301"/>
      <c r="I22" s="134"/>
    </row>
    <row r="23" spans="2:10" ht="9" customHeight="1" x14ac:dyDescent="0.25">
      <c r="B23" s="19"/>
      <c r="C23" s="19"/>
      <c r="D23" s="19"/>
      <c r="E23" s="19"/>
      <c r="F23" s="19"/>
      <c r="G23" s="19"/>
      <c r="H23" s="19"/>
      <c r="I23" s="19"/>
    </row>
    <row r="24" spans="2:10" x14ac:dyDescent="0.25">
      <c r="B24" s="406" t="s">
        <v>16</v>
      </c>
      <c r="C24" s="407"/>
      <c r="D24" s="407"/>
      <c r="E24" s="407"/>
      <c r="F24" s="407"/>
      <c r="G24" s="407"/>
      <c r="H24" s="408"/>
      <c r="I24" s="255"/>
    </row>
    <row r="25" spans="2:10" ht="5.25" customHeight="1" x14ac:dyDescent="0.25">
      <c r="B25" s="38"/>
      <c r="C25" s="36"/>
      <c r="D25" s="36"/>
      <c r="E25" s="36"/>
      <c r="F25" s="36"/>
      <c r="G25" s="36"/>
      <c r="H25" s="36"/>
      <c r="I25" s="36"/>
    </row>
    <row r="26" spans="2:10" ht="15.75" x14ac:dyDescent="0.25">
      <c r="B26" s="28" t="s">
        <v>20</v>
      </c>
      <c r="C26" s="19"/>
      <c r="D26" s="19"/>
      <c r="E26" s="19"/>
      <c r="F26" s="19"/>
      <c r="G26" s="19"/>
      <c r="H26" s="19"/>
      <c r="I26" s="19"/>
    </row>
    <row r="27" spans="2:10" ht="18.75" customHeight="1" x14ac:dyDescent="0.25">
      <c r="B27" s="28" t="s">
        <v>13</v>
      </c>
      <c r="C27" s="19"/>
      <c r="D27" s="19"/>
      <c r="E27" s="19"/>
      <c r="F27" s="19"/>
      <c r="G27" s="19"/>
      <c r="H27" s="19"/>
      <c r="I27" s="19"/>
    </row>
    <row r="28" spans="2:10" x14ac:dyDescent="0.25">
      <c r="B28" s="31" t="s">
        <v>22</v>
      </c>
      <c r="C28" s="19" t="s">
        <v>284</v>
      </c>
      <c r="D28" s="19"/>
      <c r="E28" s="19"/>
      <c r="F28" s="19"/>
      <c r="G28" s="19"/>
      <c r="H28" s="19"/>
      <c r="I28" s="19"/>
      <c r="J28" s="19"/>
    </row>
    <row r="29" spans="2:10" x14ac:dyDescent="0.25">
      <c r="B29" s="31"/>
      <c r="C29" s="19" t="s">
        <v>278</v>
      </c>
      <c r="D29" s="2"/>
      <c r="E29" s="19"/>
      <c r="F29" s="19"/>
      <c r="G29" s="19"/>
      <c r="H29" s="19"/>
      <c r="I29" s="19"/>
      <c r="J29" s="19"/>
    </row>
    <row r="30" spans="2:10" ht="33" customHeight="1" x14ac:dyDescent="0.25">
      <c r="B30" s="19"/>
      <c r="C30" s="424" t="s">
        <v>137</v>
      </c>
      <c r="D30" s="424"/>
      <c r="E30" s="424"/>
      <c r="F30" s="424"/>
      <c r="G30" s="424"/>
      <c r="H30" s="424"/>
      <c r="I30" s="132"/>
      <c r="J30" s="19"/>
    </row>
    <row r="31" spans="2:10" ht="15.75" customHeight="1" x14ac:dyDescent="0.25">
      <c r="B31" s="38"/>
      <c r="C31" s="36"/>
      <c r="D31" s="36"/>
      <c r="E31" s="36"/>
      <c r="F31" s="36"/>
      <c r="G31" s="36"/>
      <c r="H31" s="36"/>
      <c r="I31" s="36"/>
    </row>
    <row r="32" spans="2:10" x14ac:dyDescent="0.25">
      <c r="B32" s="31" t="s">
        <v>291</v>
      </c>
      <c r="C32" s="131"/>
      <c r="D32" s="131"/>
      <c r="E32" s="131"/>
      <c r="F32" s="131"/>
      <c r="G32" s="131"/>
      <c r="H32" s="131"/>
      <c r="I32" s="131"/>
    </row>
    <row r="33" spans="2:9" ht="24" customHeight="1" x14ac:dyDescent="0.25">
      <c r="B33" s="38"/>
      <c r="C33" s="36"/>
      <c r="D33" s="36"/>
      <c r="E33" s="36"/>
      <c r="F33" s="36"/>
      <c r="G33" s="36"/>
      <c r="H33" s="36"/>
      <c r="I33" s="36"/>
    </row>
    <row r="34" spans="2:9" ht="12" customHeight="1" x14ac:dyDescent="0.25">
      <c r="B34" s="423" t="s">
        <v>151</v>
      </c>
      <c r="C34" s="423"/>
      <c r="D34" s="423"/>
      <c r="E34" s="423"/>
      <c r="F34" s="423"/>
      <c r="G34" s="423"/>
      <c r="H34" s="423"/>
      <c r="I34" s="36"/>
    </row>
    <row r="35" spans="2:9" ht="14.25" customHeight="1" x14ac:dyDescent="0.25">
      <c r="B35" s="423" t="s">
        <v>147</v>
      </c>
      <c r="C35" s="423"/>
      <c r="D35" s="423"/>
      <c r="E35" s="423"/>
      <c r="F35" s="423"/>
      <c r="G35" s="423"/>
      <c r="H35" s="423"/>
      <c r="I35" s="36"/>
    </row>
    <row r="36" spans="2:9" ht="3" customHeight="1" x14ac:dyDescent="0.25"/>
  </sheetData>
  <protectedRanges>
    <protectedRange sqref="C5:I5 B7:I7 B2:I3" name="Oblast1"/>
    <protectedRange sqref="B6:I6" name="Oblast1_1"/>
    <protectedRange sqref="B5 B4:G4" name="Oblast1_5"/>
  </protectedRanges>
  <mergeCells count="18">
    <mergeCell ref="B34:H34"/>
    <mergeCell ref="B35:H35"/>
    <mergeCell ref="D16:H16"/>
    <mergeCell ref="D17:H19"/>
    <mergeCell ref="D22:H22"/>
    <mergeCell ref="B24:H24"/>
    <mergeCell ref="C30:H30"/>
    <mergeCell ref="C11:H11"/>
    <mergeCell ref="C12:H12"/>
    <mergeCell ref="C13:H13"/>
    <mergeCell ref="C14:H14"/>
    <mergeCell ref="C10:H10"/>
    <mergeCell ref="B2:H2"/>
    <mergeCell ref="C5:H5"/>
    <mergeCell ref="B6:H6"/>
    <mergeCell ref="C8:H8"/>
    <mergeCell ref="C9:H9"/>
    <mergeCell ref="C4:H4"/>
  </mergeCells>
  <conditionalFormatting sqref="B11">
    <cfRule type="cellIs" dxfId="6" priority="1" operator="lessThan">
      <formula>0.3*$B$12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5B186-CA35-40D3-813D-314B52FC1EFD}">
  <sheetPr>
    <pageSetUpPr fitToPage="1"/>
  </sheetPr>
  <dimension ref="A1:J56"/>
  <sheetViews>
    <sheetView view="pageBreakPreview" topLeftCell="A13" zoomScaleNormal="100" zoomScaleSheetLayoutView="100" workbookViewId="0">
      <selection activeCell="I15" sqref="I15"/>
    </sheetView>
  </sheetViews>
  <sheetFormatPr defaultColWidth="9.140625" defaultRowHeight="15" x14ac:dyDescent="0.25"/>
  <cols>
    <col min="1" max="1" width="4.7109375" style="165" customWidth="1"/>
    <col min="2" max="2" width="23.7109375" style="165" customWidth="1"/>
    <col min="3" max="3" width="9.140625" style="165"/>
    <col min="4" max="4" width="14.85546875" style="165" customWidth="1"/>
    <col min="5" max="5" width="9.140625" style="165"/>
    <col min="6" max="6" width="16.7109375" style="165" customWidth="1"/>
    <col min="7" max="7" width="10.5703125" style="165" customWidth="1"/>
    <col min="8" max="8" width="9.140625" style="165" customWidth="1"/>
    <col min="9" max="9" width="10.5703125" style="165" customWidth="1"/>
    <col min="10" max="10" width="4.7109375" style="165" customWidth="1"/>
    <col min="11" max="16384" width="9.140625" style="165"/>
  </cols>
  <sheetData>
    <row r="1" spans="1:10" x14ac:dyDescent="0.25">
      <c r="A1" s="262"/>
      <c r="B1" s="262"/>
      <c r="C1" s="262"/>
      <c r="D1" s="262"/>
      <c r="E1" s="262"/>
      <c r="F1" s="262"/>
      <c r="G1" s="262"/>
      <c r="H1" s="262"/>
      <c r="I1" s="262"/>
      <c r="J1" s="262"/>
    </row>
    <row r="2" spans="1:10" ht="18.75" x14ac:dyDescent="0.25">
      <c r="A2" s="262"/>
      <c r="B2" s="451" t="s">
        <v>292</v>
      </c>
      <c r="C2" s="452"/>
      <c r="D2" s="452"/>
      <c r="E2" s="452"/>
      <c r="F2" s="452"/>
      <c r="G2" s="452"/>
      <c r="H2" s="452"/>
      <c r="I2" s="453"/>
      <c r="J2" s="262"/>
    </row>
    <row r="3" spans="1:10" ht="15.75" thickBot="1" x14ac:dyDescent="0.3">
      <c r="A3" s="262"/>
      <c r="B3" s="263"/>
      <c r="C3" s="263"/>
      <c r="D3" s="263"/>
      <c r="E3" s="263"/>
      <c r="F3" s="263"/>
      <c r="G3" s="263"/>
      <c r="H3" s="263"/>
      <c r="I3" s="263"/>
      <c r="J3" s="262"/>
    </row>
    <row r="4" spans="1:10" ht="19.5" thickBot="1" x14ac:dyDescent="0.3">
      <c r="A4" s="262"/>
      <c r="B4" s="264" t="s">
        <v>126</v>
      </c>
      <c r="C4" s="454"/>
      <c r="D4" s="455"/>
      <c r="E4" s="455"/>
      <c r="F4" s="455"/>
      <c r="G4" s="455"/>
      <c r="H4" s="455"/>
      <c r="I4" s="456"/>
      <c r="J4" s="262"/>
    </row>
    <row r="5" spans="1:10" ht="18.75" x14ac:dyDescent="0.25">
      <c r="A5" s="262"/>
      <c r="B5" s="259" t="s">
        <v>0</v>
      </c>
      <c r="C5" s="457"/>
      <c r="D5" s="457"/>
      <c r="E5" s="457"/>
      <c r="F5" s="457"/>
      <c r="G5" s="457"/>
      <c r="H5" s="457"/>
      <c r="I5" s="457"/>
      <c r="J5" s="262"/>
    </row>
    <row r="6" spans="1:10" ht="18.75" x14ac:dyDescent="0.25">
      <c r="A6" s="262"/>
      <c r="B6" s="259" t="s">
        <v>306</v>
      </c>
      <c r="C6" s="457"/>
      <c r="D6" s="457"/>
      <c r="E6" s="457"/>
      <c r="F6" s="457"/>
      <c r="G6" s="457"/>
      <c r="H6" s="457"/>
      <c r="I6" s="457"/>
      <c r="J6" s="262"/>
    </row>
    <row r="7" spans="1:10" ht="18.75" x14ac:dyDescent="0.25">
      <c r="A7" s="262"/>
      <c r="B7" s="259" t="s">
        <v>201</v>
      </c>
      <c r="C7" s="457"/>
      <c r="D7" s="457"/>
      <c r="E7" s="457"/>
      <c r="F7" s="457"/>
      <c r="G7" s="457"/>
      <c r="H7" s="457"/>
      <c r="I7" s="457"/>
      <c r="J7" s="262"/>
    </row>
    <row r="8" spans="1:10" ht="18.75" x14ac:dyDescent="0.25">
      <c r="A8" s="262"/>
      <c r="B8" s="450" t="s">
        <v>78</v>
      </c>
      <c r="C8" s="332"/>
      <c r="D8" s="458"/>
      <c r="E8" s="459"/>
      <c r="F8" s="459"/>
      <c r="G8" s="265" t="s">
        <v>141</v>
      </c>
      <c r="H8" s="265" t="s">
        <v>142</v>
      </c>
      <c r="I8" s="265" t="s">
        <v>144</v>
      </c>
      <c r="J8" s="262"/>
    </row>
    <row r="9" spans="1:10" ht="24" customHeight="1" x14ac:dyDescent="0.25">
      <c r="A9" s="262"/>
      <c r="B9" s="460" t="s">
        <v>26</v>
      </c>
      <c r="C9" s="462"/>
      <c r="D9" s="463"/>
      <c r="E9" s="259" t="s">
        <v>265</v>
      </c>
      <c r="F9" s="259"/>
      <c r="G9" s="259">
        <v>0</v>
      </c>
      <c r="H9" s="259">
        <v>0</v>
      </c>
      <c r="I9" s="282">
        <f>G9+H9</f>
        <v>0</v>
      </c>
      <c r="J9" s="262"/>
    </row>
    <row r="10" spans="1:10" ht="21.75" customHeight="1" x14ac:dyDescent="0.25">
      <c r="A10" s="262"/>
      <c r="B10" s="461"/>
      <c r="C10" s="464"/>
      <c r="D10" s="465"/>
      <c r="E10" s="259" t="s">
        <v>266</v>
      </c>
      <c r="F10" s="259"/>
      <c r="G10" s="259">
        <v>0</v>
      </c>
      <c r="H10" s="259">
        <v>0</v>
      </c>
      <c r="I10" s="282">
        <f t="shared" ref="I10:I12" si="0">G10+H10</f>
        <v>0</v>
      </c>
      <c r="J10" s="262"/>
    </row>
    <row r="11" spans="1:10" ht="18.75" x14ac:dyDescent="0.25">
      <c r="A11" s="262"/>
      <c r="B11" s="108" t="s">
        <v>275</v>
      </c>
      <c r="C11" s="309"/>
      <c r="D11" s="310"/>
      <c r="E11" s="259" t="s">
        <v>267</v>
      </c>
      <c r="F11" s="259"/>
      <c r="G11" s="259">
        <v>0</v>
      </c>
      <c r="H11" s="291">
        <v>0</v>
      </c>
      <c r="I11" s="282">
        <f t="shared" si="0"/>
        <v>0</v>
      </c>
      <c r="J11" s="262"/>
    </row>
    <row r="12" spans="1:10" ht="18.75" x14ac:dyDescent="0.25">
      <c r="A12" s="262"/>
      <c r="B12" s="108" t="s">
        <v>274</v>
      </c>
      <c r="C12" s="309"/>
      <c r="D12" s="310"/>
      <c r="E12" s="259" t="s">
        <v>268</v>
      </c>
      <c r="F12" s="259"/>
      <c r="G12" s="259"/>
      <c r="H12" s="259"/>
      <c r="I12" s="282">
        <f t="shared" si="0"/>
        <v>0</v>
      </c>
      <c r="J12" s="262"/>
    </row>
    <row r="13" spans="1:10" ht="18.75" x14ac:dyDescent="0.25">
      <c r="A13" s="262"/>
      <c r="B13" s="108" t="s">
        <v>2</v>
      </c>
      <c r="C13" s="466">
        <f>IF(OR(C11=0,C12=0),0,(C12-C11+1))</f>
        <v>0</v>
      </c>
      <c r="D13" s="467"/>
      <c r="E13" s="450" t="s">
        <v>143</v>
      </c>
      <c r="F13" s="333"/>
      <c r="G13" s="282">
        <f>SUM(G9:G12)</f>
        <v>0</v>
      </c>
      <c r="H13" s="282">
        <f>SUM(H9:H12)</f>
        <v>0</v>
      </c>
      <c r="I13" s="283">
        <f>SUM(I9:I12)</f>
        <v>0</v>
      </c>
      <c r="J13" s="262"/>
    </row>
    <row r="14" spans="1:10" ht="18.75" customHeight="1" x14ac:dyDescent="0.25">
      <c r="A14" s="262"/>
      <c r="B14" s="441" t="s">
        <v>269</v>
      </c>
      <c r="C14" s="442"/>
      <c r="D14" s="442"/>
      <c r="E14" s="442"/>
      <c r="F14" s="442"/>
      <c r="G14" s="442"/>
      <c r="H14" s="442"/>
      <c r="I14" s="443"/>
      <c r="J14" s="262"/>
    </row>
    <row r="15" spans="1:10" ht="18.75" customHeight="1" x14ac:dyDescent="0.25">
      <c r="A15" s="262"/>
      <c r="B15" s="108" t="s">
        <v>270</v>
      </c>
      <c r="C15" s="444" t="s">
        <v>318</v>
      </c>
      <c r="D15" s="445"/>
      <c r="E15" s="448">
        <f>0.7*(I13)</f>
        <v>0</v>
      </c>
      <c r="F15" s="108" t="s">
        <v>273</v>
      </c>
      <c r="G15" s="279"/>
      <c r="H15" s="261"/>
      <c r="I15" s="284">
        <f>I9+I11</f>
        <v>0</v>
      </c>
      <c r="J15" s="262"/>
    </row>
    <row r="16" spans="1:10" ht="15.75" x14ac:dyDescent="0.25">
      <c r="A16" s="262"/>
      <c r="B16" s="108" t="s">
        <v>271</v>
      </c>
      <c r="C16" s="446"/>
      <c r="D16" s="447"/>
      <c r="E16" s="449"/>
      <c r="F16" s="108" t="s">
        <v>272</v>
      </c>
      <c r="G16" s="279"/>
      <c r="H16" s="261"/>
      <c r="I16" s="284">
        <f>I9+I10</f>
        <v>0</v>
      </c>
      <c r="J16" s="262"/>
    </row>
    <row r="17" spans="1:10" ht="15.75" x14ac:dyDescent="0.25">
      <c r="A17" s="262"/>
      <c r="B17" s="6" t="s">
        <v>25</v>
      </c>
      <c r="C17" s="256"/>
      <c r="D17" s="332"/>
      <c r="E17" s="332"/>
      <c r="F17" s="332"/>
      <c r="G17" s="332"/>
      <c r="H17" s="332"/>
      <c r="I17" s="333"/>
      <c r="J17" s="262"/>
    </row>
    <row r="18" spans="1:10" ht="6" customHeight="1" x14ac:dyDescent="0.25">
      <c r="A18" s="262"/>
      <c r="B18" s="10"/>
      <c r="C18" s="10"/>
      <c r="D18" s="10"/>
      <c r="E18" s="266"/>
      <c r="F18" s="266"/>
      <c r="G18" s="266"/>
      <c r="H18" s="266"/>
      <c r="I18" s="266"/>
      <c r="J18" s="262"/>
    </row>
    <row r="19" spans="1:10" s="166" customFormat="1" ht="15.75" customHeight="1" x14ac:dyDescent="0.25">
      <c r="A19" s="267"/>
      <c r="B19" s="268" t="s">
        <v>7</v>
      </c>
      <c r="C19" s="269"/>
      <c r="D19" s="269"/>
      <c r="E19" s="269"/>
      <c r="F19" s="269"/>
      <c r="G19" s="269"/>
      <c r="H19" s="269"/>
      <c r="I19" s="269"/>
      <c r="J19" s="267"/>
    </row>
    <row r="20" spans="1:10" ht="9" customHeight="1" x14ac:dyDescent="0.25">
      <c r="A20" s="262"/>
      <c r="B20" s="270"/>
      <c r="C20" s="270"/>
      <c r="D20" s="270"/>
      <c r="E20" s="270"/>
      <c r="F20" s="270"/>
      <c r="G20" s="270"/>
      <c r="H20" s="270"/>
      <c r="I20" s="270"/>
      <c r="J20" s="262"/>
    </row>
    <row r="21" spans="1:10" ht="15.75" x14ac:dyDescent="0.25">
      <c r="A21" s="262"/>
      <c r="B21" s="271" t="s">
        <v>8</v>
      </c>
      <c r="C21" s="475" t="s">
        <v>9</v>
      </c>
      <c r="D21" s="475"/>
      <c r="E21" s="475"/>
      <c r="F21" s="475"/>
      <c r="G21" s="475"/>
      <c r="H21" s="475"/>
      <c r="I21" s="475"/>
      <c r="J21" s="262"/>
    </row>
    <row r="22" spans="1:10" ht="23.25" customHeight="1" x14ac:dyDescent="0.25">
      <c r="A22" s="262"/>
      <c r="B22" s="258">
        <v>0</v>
      </c>
      <c r="C22" s="365" t="s">
        <v>199</v>
      </c>
      <c r="D22" s="365"/>
      <c r="E22" s="365"/>
      <c r="F22" s="365"/>
      <c r="G22" s="365"/>
      <c r="H22" s="365"/>
      <c r="I22" s="365"/>
      <c r="J22" s="262"/>
    </row>
    <row r="23" spans="1:10" ht="19.5" customHeight="1" x14ac:dyDescent="0.25">
      <c r="A23" s="262"/>
      <c r="B23" s="258"/>
      <c r="C23" s="468" t="s">
        <v>307</v>
      </c>
      <c r="D23" s="468"/>
      <c r="E23" s="468"/>
      <c r="F23" s="468"/>
      <c r="G23" s="468"/>
      <c r="H23" s="468"/>
      <c r="I23" s="468"/>
      <c r="J23" s="262"/>
    </row>
    <row r="24" spans="1:10" ht="19.5" customHeight="1" x14ac:dyDescent="0.25">
      <c r="A24" s="262"/>
      <c r="B24" s="285">
        <f>B22+B23</f>
        <v>0</v>
      </c>
      <c r="C24" s="476" t="s">
        <v>308</v>
      </c>
      <c r="D24" s="477"/>
      <c r="E24" s="477"/>
      <c r="F24" s="477"/>
      <c r="G24" s="477"/>
      <c r="H24" s="477"/>
      <c r="I24" s="478"/>
      <c r="J24" s="262"/>
    </row>
    <row r="25" spans="1:10" ht="18.75" x14ac:dyDescent="0.25">
      <c r="A25" s="262"/>
      <c r="B25" s="258">
        <v>0</v>
      </c>
      <c r="C25" s="352" t="s">
        <v>261</v>
      </c>
      <c r="D25" s="352"/>
      <c r="E25" s="352"/>
      <c r="F25" s="352"/>
      <c r="G25" s="352"/>
      <c r="H25" s="352"/>
      <c r="I25" s="352"/>
      <c r="J25" s="262"/>
    </row>
    <row r="26" spans="1:10" ht="18.75" x14ac:dyDescent="0.25">
      <c r="A26" s="262"/>
      <c r="B26" s="286">
        <f>B25*0.5</f>
        <v>0</v>
      </c>
      <c r="C26" s="468" t="s">
        <v>264</v>
      </c>
      <c r="D26" s="468"/>
      <c r="E26" s="468"/>
      <c r="F26" s="468"/>
      <c r="G26" s="468"/>
      <c r="H26" s="468"/>
      <c r="I26" s="468"/>
      <c r="J26" s="262"/>
    </row>
    <row r="27" spans="1:10" ht="32.25" customHeight="1" x14ac:dyDescent="0.25">
      <c r="A27" s="262"/>
      <c r="B27" s="285">
        <f>MIN((I9+I10)*C13*50,B26,B25-B24,30000)</f>
        <v>0</v>
      </c>
      <c r="C27" s="352" t="s">
        <v>322</v>
      </c>
      <c r="D27" s="352"/>
      <c r="E27" s="352"/>
      <c r="F27" s="352"/>
      <c r="G27" s="352"/>
      <c r="H27" s="352"/>
      <c r="I27" s="352"/>
      <c r="J27" s="262"/>
    </row>
    <row r="28" spans="1:10" ht="19.5" thickBot="1" x14ac:dyDescent="0.3">
      <c r="A28" s="262"/>
      <c r="B28" s="270"/>
      <c r="C28" s="270"/>
      <c r="D28" s="270"/>
      <c r="E28" s="270"/>
      <c r="F28" s="270"/>
      <c r="G28" s="270"/>
      <c r="H28" s="270"/>
      <c r="I28" s="270"/>
      <c r="J28" s="262"/>
    </row>
    <row r="29" spans="1:10" ht="23.25" x14ac:dyDescent="0.35">
      <c r="A29" s="262"/>
      <c r="B29" s="257" t="s">
        <v>321</v>
      </c>
      <c r="C29" s="339"/>
      <c r="D29" s="340"/>
      <c r="E29" s="469" t="s">
        <v>129</v>
      </c>
      <c r="F29" s="470"/>
      <c r="G29" s="470"/>
      <c r="H29" s="470"/>
      <c r="I29" s="471"/>
      <c r="J29" s="262"/>
    </row>
    <row r="30" spans="1:10" ht="15.75" x14ac:dyDescent="0.25">
      <c r="A30" s="262"/>
      <c r="B30" s="257" t="s">
        <v>13</v>
      </c>
      <c r="C30" s="353"/>
      <c r="D30" s="354"/>
      <c r="E30" s="472" t="s">
        <v>128</v>
      </c>
      <c r="F30" s="473"/>
      <c r="G30" s="473"/>
      <c r="H30" s="473"/>
      <c r="I30" s="474"/>
      <c r="J30" s="262"/>
    </row>
    <row r="31" spans="1:10" ht="15.75" x14ac:dyDescent="0.25">
      <c r="A31" s="262"/>
      <c r="B31" s="257" t="s">
        <v>11</v>
      </c>
      <c r="C31" s="346"/>
      <c r="D31" s="347"/>
      <c r="E31" s="472"/>
      <c r="F31" s="473"/>
      <c r="G31" s="473"/>
      <c r="H31" s="473"/>
      <c r="I31" s="474"/>
      <c r="J31" s="262"/>
    </row>
    <row r="32" spans="1:10" ht="15.75" x14ac:dyDescent="0.25">
      <c r="A32" s="262"/>
      <c r="B32" s="257" t="s">
        <v>12</v>
      </c>
      <c r="C32" s="348"/>
      <c r="D32" s="349"/>
      <c r="E32" s="472"/>
      <c r="F32" s="473"/>
      <c r="G32" s="473"/>
      <c r="H32" s="473"/>
      <c r="I32" s="474"/>
      <c r="J32" s="262"/>
    </row>
    <row r="33" spans="1:10" ht="18.75" x14ac:dyDescent="0.25">
      <c r="A33" s="262"/>
      <c r="B33" s="270"/>
      <c r="C33" s="270"/>
      <c r="D33" s="270"/>
      <c r="E33" s="272"/>
      <c r="F33" s="273"/>
      <c r="G33" s="273"/>
      <c r="H33" s="273"/>
      <c r="I33" s="274"/>
      <c r="J33" s="262"/>
    </row>
    <row r="34" spans="1:10" ht="15.75" x14ac:dyDescent="0.25">
      <c r="A34" s="262"/>
      <c r="B34" s="257" t="s">
        <v>14</v>
      </c>
      <c r="C34" s="339"/>
      <c r="D34" s="340"/>
      <c r="E34" s="275"/>
      <c r="F34" s="266"/>
      <c r="G34" s="266"/>
      <c r="H34" s="266"/>
      <c r="I34" s="276"/>
      <c r="J34" s="262"/>
    </row>
    <row r="35" spans="1:10" ht="16.5" thickBot="1" x14ac:dyDescent="0.3">
      <c r="A35" s="262"/>
      <c r="B35" s="257" t="s">
        <v>13</v>
      </c>
      <c r="C35" s="353"/>
      <c r="D35" s="354"/>
      <c r="E35" s="483" t="s">
        <v>15</v>
      </c>
      <c r="F35" s="484"/>
      <c r="G35" s="484"/>
      <c r="H35" s="484"/>
      <c r="I35" s="485"/>
      <c r="J35" s="262"/>
    </row>
    <row r="36" spans="1:10" x14ac:dyDescent="0.25">
      <c r="A36" s="262"/>
      <c r="B36" s="263"/>
      <c r="C36" s="263"/>
      <c r="D36" s="263"/>
      <c r="E36" s="263"/>
      <c r="F36" s="263"/>
      <c r="G36" s="263"/>
      <c r="H36" s="263"/>
      <c r="I36" s="263"/>
      <c r="J36" s="262"/>
    </row>
    <row r="37" spans="1:10" x14ac:dyDescent="0.25">
      <c r="A37" s="262"/>
      <c r="B37" s="479" t="s">
        <v>16</v>
      </c>
      <c r="C37" s="480"/>
      <c r="D37" s="480"/>
      <c r="E37" s="480"/>
      <c r="F37" s="480"/>
      <c r="G37" s="480"/>
      <c r="H37" s="480"/>
      <c r="I37" s="481"/>
      <c r="J37" s="262"/>
    </row>
    <row r="38" spans="1:10" x14ac:dyDescent="0.25">
      <c r="A38" s="262"/>
      <c r="B38" s="263"/>
      <c r="C38" s="263"/>
      <c r="D38" s="263"/>
      <c r="E38" s="263"/>
      <c r="F38" s="263"/>
      <c r="G38" s="263"/>
      <c r="H38" s="263"/>
      <c r="I38" s="263"/>
      <c r="J38" s="262"/>
    </row>
    <row r="39" spans="1:10" ht="18.75" x14ac:dyDescent="0.25">
      <c r="A39" s="262"/>
      <c r="B39" s="258"/>
      <c r="C39" s="468" t="s">
        <v>135</v>
      </c>
      <c r="D39" s="468"/>
      <c r="E39" s="468"/>
      <c r="F39" s="468"/>
      <c r="G39" s="468"/>
      <c r="H39" s="468"/>
      <c r="I39" s="468"/>
      <c r="J39" s="262"/>
    </row>
    <row r="40" spans="1:10" ht="18.75" x14ac:dyDescent="0.25">
      <c r="A40" s="262"/>
      <c r="B40" s="258"/>
      <c r="C40" s="468" t="s">
        <v>18</v>
      </c>
      <c r="D40" s="468"/>
      <c r="E40" s="468"/>
      <c r="F40" s="468"/>
      <c r="G40" s="468"/>
      <c r="H40" s="468"/>
      <c r="I40" s="468"/>
      <c r="J40" s="262"/>
    </row>
    <row r="41" spans="1:10" ht="18.75" x14ac:dyDescent="0.25">
      <c r="A41" s="262"/>
      <c r="B41" s="258"/>
      <c r="C41" s="468" t="s">
        <v>30</v>
      </c>
      <c r="D41" s="468"/>
      <c r="E41" s="468"/>
      <c r="F41" s="468"/>
      <c r="G41" s="468"/>
      <c r="H41" s="468"/>
      <c r="I41" s="468"/>
      <c r="J41" s="262"/>
    </row>
    <row r="42" spans="1:10" x14ac:dyDescent="0.25">
      <c r="A42" s="262"/>
      <c r="B42" s="263"/>
      <c r="C42" s="263"/>
      <c r="D42" s="263"/>
      <c r="E42" s="263"/>
      <c r="F42" s="263"/>
      <c r="G42" s="263"/>
      <c r="H42" s="263"/>
      <c r="I42" s="263"/>
      <c r="J42" s="262"/>
    </row>
    <row r="43" spans="1:10" ht="15.75" x14ac:dyDescent="0.25">
      <c r="A43" s="262"/>
      <c r="B43" s="269" t="s">
        <v>20</v>
      </c>
      <c r="C43" s="263"/>
      <c r="D43" s="263"/>
      <c r="E43" s="263"/>
      <c r="F43" s="263"/>
      <c r="G43" s="263"/>
      <c r="H43" s="263"/>
      <c r="I43" s="263"/>
      <c r="J43" s="262"/>
    </row>
    <row r="44" spans="1:10" ht="15.75" x14ac:dyDescent="0.25">
      <c r="A44" s="262"/>
      <c r="B44" s="269" t="s">
        <v>13</v>
      </c>
      <c r="C44" s="263"/>
      <c r="D44" s="263"/>
      <c r="E44" s="263"/>
      <c r="F44" s="263"/>
      <c r="G44" s="263"/>
      <c r="H44" s="263"/>
      <c r="I44" s="263"/>
      <c r="J44" s="262"/>
    </row>
    <row r="45" spans="1:10" ht="6.75" customHeight="1" x14ac:dyDescent="0.25">
      <c r="A45" s="262"/>
      <c r="B45" s="263"/>
      <c r="C45" s="263"/>
      <c r="D45" s="263"/>
      <c r="E45" s="263"/>
      <c r="F45" s="263"/>
      <c r="G45" s="263"/>
      <c r="H45" s="263"/>
      <c r="I45" s="263"/>
      <c r="J45" s="262"/>
    </row>
    <row r="46" spans="1:10" x14ac:dyDescent="0.25">
      <c r="A46" s="262"/>
      <c r="B46" s="277" t="s">
        <v>22</v>
      </c>
      <c r="C46" s="263" t="s">
        <v>319</v>
      </c>
      <c r="D46" s="263"/>
      <c r="E46" s="263"/>
      <c r="F46" s="263"/>
      <c r="G46" s="263"/>
      <c r="H46" s="263"/>
      <c r="I46" s="263"/>
      <c r="J46" s="262"/>
    </row>
    <row r="47" spans="1:10" x14ac:dyDescent="0.25">
      <c r="A47" s="262"/>
      <c r="B47" s="263"/>
      <c r="C47" s="263" t="s">
        <v>24</v>
      </c>
      <c r="D47" s="263"/>
      <c r="E47" s="263"/>
      <c r="F47" s="263"/>
      <c r="G47" s="263"/>
      <c r="H47" s="263"/>
      <c r="I47" s="263"/>
      <c r="J47" s="262"/>
    </row>
    <row r="48" spans="1:10" x14ac:dyDescent="0.25">
      <c r="A48" s="262"/>
      <c r="B48" s="263"/>
      <c r="C48" s="263" t="s">
        <v>278</v>
      </c>
      <c r="D48" s="263"/>
      <c r="E48" s="263"/>
      <c r="F48" s="263"/>
      <c r="G48" s="263"/>
      <c r="H48" s="263"/>
      <c r="I48" s="263"/>
      <c r="J48" s="262"/>
    </row>
    <row r="49" spans="1:10" x14ac:dyDescent="0.25">
      <c r="A49" s="262"/>
      <c r="B49" s="263"/>
      <c r="C49" s="263" t="s">
        <v>279</v>
      </c>
      <c r="D49" s="263"/>
      <c r="E49" s="263"/>
      <c r="F49" s="263"/>
      <c r="G49" s="263"/>
      <c r="H49" s="263"/>
      <c r="I49" s="263"/>
      <c r="J49" s="262"/>
    </row>
    <row r="50" spans="1:10" x14ac:dyDescent="0.25">
      <c r="A50" s="262"/>
      <c r="B50" s="263"/>
      <c r="C50" s="263" t="s">
        <v>200</v>
      </c>
      <c r="D50" s="263"/>
      <c r="E50" s="263"/>
      <c r="F50" s="263"/>
      <c r="G50" s="263"/>
      <c r="H50" s="263"/>
      <c r="I50" s="263"/>
      <c r="J50" s="262"/>
    </row>
    <row r="51" spans="1:10" x14ac:dyDescent="0.25">
      <c r="A51" s="262"/>
      <c r="B51" s="263"/>
      <c r="C51" s="263" t="s">
        <v>136</v>
      </c>
      <c r="D51" s="263"/>
      <c r="E51" s="263"/>
      <c r="F51" s="263"/>
      <c r="G51" s="263"/>
      <c r="H51" s="263"/>
      <c r="I51" s="263"/>
      <c r="J51" s="262"/>
    </row>
    <row r="52" spans="1:10" ht="6.75" customHeight="1" x14ac:dyDescent="0.25">
      <c r="A52" s="262"/>
      <c r="B52" s="263"/>
      <c r="C52" s="263"/>
      <c r="D52" s="263"/>
      <c r="E52" s="263"/>
      <c r="F52" s="263"/>
      <c r="G52" s="263"/>
      <c r="H52" s="263"/>
      <c r="I52" s="263"/>
      <c r="J52" s="262"/>
    </row>
    <row r="53" spans="1:10" ht="30" x14ac:dyDescent="0.25">
      <c r="A53" s="262"/>
      <c r="B53" s="278" t="s">
        <v>138</v>
      </c>
      <c r="C53" s="482" t="s">
        <v>263</v>
      </c>
      <c r="D53" s="482"/>
      <c r="E53" s="482"/>
      <c r="F53" s="482"/>
      <c r="G53" s="482"/>
      <c r="H53" s="482"/>
      <c r="I53" s="482"/>
      <c r="J53" s="262"/>
    </row>
    <row r="54" spans="1:10" x14ac:dyDescent="0.25">
      <c r="A54" s="262"/>
      <c r="B54" s="263"/>
      <c r="C54" s="263"/>
      <c r="D54" s="263"/>
      <c r="E54" s="263"/>
      <c r="F54" s="263"/>
      <c r="G54" s="263"/>
      <c r="H54" s="263"/>
      <c r="I54" s="263"/>
      <c r="J54" s="262"/>
    </row>
    <row r="55" spans="1:10" ht="18" customHeight="1" x14ac:dyDescent="0.25">
      <c r="A55" s="262"/>
      <c r="B55" s="479" t="s">
        <v>146</v>
      </c>
      <c r="C55" s="480"/>
      <c r="D55" s="480"/>
      <c r="E55" s="480"/>
      <c r="F55" s="480"/>
      <c r="G55" s="480"/>
      <c r="H55" s="480"/>
      <c r="I55" s="481"/>
      <c r="J55" s="262"/>
    </row>
    <row r="56" spans="1:10" x14ac:dyDescent="0.25">
      <c r="A56" s="262"/>
      <c r="B56" s="479" t="s">
        <v>149</v>
      </c>
      <c r="C56" s="480"/>
      <c r="D56" s="480"/>
      <c r="E56" s="480"/>
      <c r="F56" s="480"/>
      <c r="G56" s="480"/>
      <c r="H56" s="480"/>
      <c r="I56" s="481"/>
      <c r="J56" s="262"/>
    </row>
  </sheetData>
  <protectedRanges>
    <protectedRange sqref="B2:I3 B5:I8" name="Oblast1"/>
    <protectedRange sqref="B4:I4" name="Oblast1_1"/>
  </protectedRanges>
  <mergeCells count="40">
    <mergeCell ref="C34:D34"/>
    <mergeCell ref="C35:D35"/>
    <mergeCell ref="B56:I56"/>
    <mergeCell ref="C39:I39"/>
    <mergeCell ref="C40:I40"/>
    <mergeCell ref="C41:I41"/>
    <mergeCell ref="C53:I53"/>
    <mergeCell ref="B55:I55"/>
    <mergeCell ref="B37:I37"/>
    <mergeCell ref="E35:I35"/>
    <mergeCell ref="D17:I17"/>
    <mergeCell ref="C21:I21"/>
    <mergeCell ref="C22:I22"/>
    <mergeCell ref="C23:I23"/>
    <mergeCell ref="C24:I24"/>
    <mergeCell ref="C25:I25"/>
    <mergeCell ref="C26:I26"/>
    <mergeCell ref="C27:I27"/>
    <mergeCell ref="E29:I29"/>
    <mergeCell ref="E30:I32"/>
    <mergeCell ref="C29:D29"/>
    <mergeCell ref="C30:D30"/>
    <mergeCell ref="C31:D31"/>
    <mergeCell ref="C32:D32"/>
    <mergeCell ref="B14:I14"/>
    <mergeCell ref="C15:D16"/>
    <mergeCell ref="E15:E16"/>
    <mergeCell ref="E13:F13"/>
    <mergeCell ref="B2:I2"/>
    <mergeCell ref="C4:I4"/>
    <mergeCell ref="C5:I5"/>
    <mergeCell ref="C6:I6"/>
    <mergeCell ref="C7:I7"/>
    <mergeCell ref="B8:C8"/>
    <mergeCell ref="D8:F8"/>
    <mergeCell ref="B9:B10"/>
    <mergeCell ref="C9:D10"/>
    <mergeCell ref="C11:D11"/>
    <mergeCell ref="C12:D12"/>
    <mergeCell ref="C13:D13"/>
  </mergeCells>
  <conditionalFormatting sqref="C13">
    <cfRule type="cellIs" dxfId="5" priority="4" operator="notBetween">
      <formula>1</formula>
      <formula>6</formula>
    </cfRule>
  </conditionalFormatting>
  <conditionalFormatting sqref="B24">
    <cfRule type="cellIs" dxfId="4" priority="3" operator="lessThan">
      <formula>0.3*($B$25)</formula>
    </cfRule>
  </conditionalFormatting>
  <conditionalFormatting sqref="I15">
    <cfRule type="cellIs" dxfId="3" priority="2" operator="lessThan">
      <formula>$E$15</formula>
    </cfRule>
  </conditionalFormatting>
  <conditionalFormatting sqref="I16">
    <cfRule type="cellIs" dxfId="2" priority="1" operator="lessThan">
      <formula>$E$15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13</vt:i4>
      </vt:variant>
    </vt:vector>
  </HeadingPairs>
  <TitlesOfParts>
    <vt:vector size="30" baseType="lpstr">
      <vt:lpstr>1 Letní tábor</vt:lpstr>
      <vt:lpstr>1 Zimní tábor</vt:lpstr>
      <vt:lpstr>2 Výchova</vt:lpstr>
      <vt:lpstr>3 Dlouhodobá akce</vt:lpstr>
      <vt:lpstr>4 Porta</vt:lpstr>
      <vt:lpstr>5 Brána</vt:lpstr>
      <vt:lpstr>6 HSV provoz</vt:lpstr>
      <vt:lpstr>7 Přímá práce s dětmi a mládeží</vt:lpstr>
      <vt:lpstr>8 Krátkodobá akce</vt:lpstr>
      <vt:lpstr>9 Tábornický kemp</vt:lpstr>
      <vt:lpstr>N Rozpis nákladů akce</vt:lpstr>
      <vt:lpstr>X vyúčtování nákladů obecně</vt:lpstr>
      <vt:lpstr>Vzor faktury</vt:lpstr>
      <vt:lpstr>Výdajový pokladní doklad</vt:lpstr>
      <vt:lpstr>Cestovní příkaz</vt:lpstr>
      <vt:lpstr>Přehled o příjmech a výdajích</vt:lpstr>
      <vt:lpstr>Přehled o majetku a závazcích</vt:lpstr>
      <vt:lpstr>'1 Letní tábor'!Oblast_tisku</vt:lpstr>
      <vt:lpstr>'2 Výchova'!Oblast_tisku</vt:lpstr>
      <vt:lpstr>'3 Dlouhodobá akce'!Oblast_tisku</vt:lpstr>
      <vt:lpstr>'4 Porta'!Oblast_tisku</vt:lpstr>
      <vt:lpstr>'5 Brána'!Oblast_tisku</vt:lpstr>
      <vt:lpstr>'6 HSV provoz'!Oblast_tisku</vt:lpstr>
      <vt:lpstr>'7 Přímá práce s dětmi a mládeží'!Oblast_tisku</vt:lpstr>
      <vt:lpstr>'8 Krátkodobá akce'!Oblast_tisku</vt:lpstr>
      <vt:lpstr>'9 Tábornický kemp'!Oblast_tisku</vt:lpstr>
      <vt:lpstr>'N Rozpis nákladů akce'!Oblast_tisku</vt:lpstr>
      <vt:lpstr>'Přehled o majetku a závazcích'!Oblast_tisku</vt:lpstr>
      <vt:lpstr>'Výdajový pokladní doklad'!Oblast_tisku</vt:lpstr>
      <vt:lpstr>'X vyúčtování nákladů obecně'!Oblast_tisku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</dc:creator>
  <cp:lastModifiedBy>TE</cp:lastModifiedBy>
  <cp:lastPrinted>2022-03-23T16:34:10Z</cp:lastPrinted>
  <dcterms:created xsi:type="dcterms:W3CDTF">2017-05-23T08:57:20Z</dcterms:created>
  <dcterms:modified xsi:type="dcterms:W3CDTF">2022-09-05T14:14:27Z</dcterms:modified>
</cp:coreProperties>
</file>